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2021\sda\PQR\2025\ICAU\Anexos\"/>
    </mc:Choice>
  </mc:AlternateContent>
  <xr:revisionPtr revIDLastSave="0" documentId="13_ncr:1_{2A680CC4-32A2-448E-8DF0-EC7FEF9F64DC}" xr6:coauthVersionLast="47" xr6:coauthVersionMax="47" xr10:uidLastSave="{00000000-0000-0000-0000-000000000000}"/>
  <bookViews>
    <workbookView xWindow="-120" yWindow="-120" windowWidth="29040" windowHeight="15840" firstSheet="1" activeTab="3" xr2:uid="{F68BBCC6-BAF3-4C5A-941E-931669A14E6E}"/>
  </bookViews>
  <sheets>
    <sheet name="13. POB URBANA EXP R LDN ORD 22" sheetId="1" r:id="rId1"/>
    <sheet name="13. POB URBANA EXP R LDN DOM 22" sheetId="3" r:id="rId2"/>
    <sheet name="13. POB URBANA EXP R LDN ORD 23" sheetId="2" r:id="rId3"/>
    <sheet name="13. POB URBANA EXP R LDN DOM 23"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2" i="4" l="1"/>
  <c r="M24" i="4"/>
  <c r="F44" i="4"/>
  <c r="E44" i="4"/>
  <c r="D44" i="4"/>
  <c r="M43" i="4"/>
  <c r="I43" i="4"/>
  <c r="M42" i="4"/>
  <c r="I42" i="4"/>
  <c r="M41" i="4"/>
  <c r="I41" i="4"/>
  <c r="M40" i="4"/>
  <c r="I40" i="4"/>
  <c r="M39" i="4"/>
  <c r="I39" i="4"/>
  <c r="M38" i="4"/>
  <c r="I38" i="4"/>
  <c r="M37" i="4"/>
  <c r="I37" i="4"/>
  <c r="M36" i="4"/>
  <c r="I36" i="4"/>
  <c r="M35" i="4"/>
  <c r="I35" i="4"/>
  <c r="M34" i="4"/>
  <c r="I34" i="4"/>
  <c r="M33" i="4"/>
  <c r="I33" i="4"/>
  <c r="I32" i="4"/>
  <c r="M31" i="4"/>
  <c r="I31" i="4"/>
  <c r="M30" i="4"/>
  <c r="I30" i="4"/>
  <c r="M29" i="4"/>
  <c r="I29" i="4"/>
  <c r="M28" i="4"/>
  <c r="I28" i="4"/>
  <c r="M27" i="4"/>
  <c r="I27" i="4"/>
  <c r="M26" i="4"/>
  <c r="I26" i="4"/>
  <c r="M25" i="4"/>
  <c r="I25" i="4"/>
  <c r="I24" i="4"/>
  <c r="M23" i="4"/>
  <c r="I23" i="4"/>
  <c r="M22" i="4"/>
  <c r="I22" i="4"/>
  <c r="M21" i="4"/>
  <c r="I21" i="4"/>
  <c r="M20" i="4"/>
  <c r="I20" i="4"/>
  <c r="M19" i="4"/>
  <c r="I19" i="4"/>
  <c r="I44" i="4" s="1"/>
  <c r="J19" i="4" s="1"/>
  <c r="I15" i="4"/>
  <c r="Q14" i="4"/>
  <c r="F44" i="3"/>
  <c r="E44" i="3"/>
  <c r="D44" i="3"/>
  <c r="M43" i="3"/>
  <c r="I43" i="3"/>
  <c r="M42" i="3"/>
  <c r="I42" i="3"/>
  <c r="M41" i="3"/>
  <c r="I41" i="3"/>
  <c r="M40" i="3"/>
  <c r="I40" i="3"/>
  <c r="M39" i="3"/>
  <c r="I39" i="3"/>
  <c r="M38" i="3"/>
  <c r="I38" i="3"/>
  <c r="M37" i="3"/>
  <c r="I37" i="3"/>
  <c r="M36" i="3"/>
  <c r="I36" i="3"/>
  <c r="M35" i="3"/>
  <c r="I35" i="3"/>
  <c r="M34" i="3"/>
  <c r="I34" i="3"/>
  <c r="M33" i="3"/>
  <c r="I33" i="3"/>
  <c r="M32" i="3"/>
  <c r="I32" i="3"/>
  <c r="M31" i="3"/>
  <c r="I31" i="3"/>
  <c r="M30" i="3"/>
  <c r="I30" i="3"/>
  <c r="M29" i="3"/>
  <c r="I29" i="3"/>
  <c r="M28" i="3"/>
  <c r="I28" i="3"/>
  <c r="M27" i="3"/>
  <c r="I27" i="3"/>
  <c r="M26" i="3"/>
  <c r="I26" i="3"/>
  <c r="M25" i="3"/>
  <c r="I25" i="3"/>
  <c r="M24" i="3"/>
  <c r="I24" i="3"/>
  <c r="M23" i="3"/>
  <c r="I23" i="3"/>
  <c r="M22" i="3"/>
  <c r="I22" i="3"/>
  <c r="M21" i="3"/>
  <c r="I21" i="3"/>
  <c r="M20" i="3"/>
  <c r="I20" i="3"/>
  <c r="M19" i="3"/>
  <c r="I19" i="3"/>
  <c r="I44" i="3" s="1"/>
  <c r="J19" i="3" s="1"/>
  <c r="I15" i="3"/>
  <c r="Q14" i="3"/>
  <c r="K22" i="3" l="1"/>
  <c r="K34" i="3"/>
  <c r="K30" i="3"/>
  <c r="K26" i="3"/>
  <c r="K38" i="3"/>
  <c r="K22" i="4"/>
  <c r="K26" i="4"/>
  <c r="N26" i="4" s="1"/>
  <c r="K30" i="4"/>
  <c r="N30" i="4" s="1"/>
  <c r="K34" i="4"/>
  <c r="N34" i="4" s="1"/>
  <c r="K38" i="4"/>
  <c r="K42" i="4"/>
  <c r="N42" i="4" s="1"/>
  <c r="K42" i="3"/>
  <c r="K23" i="4"/>
  <c r="N23" i="4" s="1"/>
  <c r="K27" i="4"/>
  <c r="N27" i="4" s="1"/>
  <c r="K31" i="4"/>
  <c r="N31" i="4" s="1"/>
  <c r="K35" i="4"/>
  <c r="N35" i="4" s="1"/>
  <c r="K39" i="4"/>
  <c r="N39" i="4" s="1"/>
  <c r="K43" i="4"/>
  <c r="N43" i="4" s="1"/>
  <c r="K20" i="4"/>
  <c r="N20" i="4" s="1"/>
  <c r="K24" i="4"/>
  <c r="N24" i="4" s="1"/>
  <c r="K28" i="4"/>
  <c r="N28" i="4" s="1"/>
  <c r="K32" i="4"/>
  <c r="N32" i="4" s="1"/>
  <c r="K36" i="4"/>
  <c r="N36" i="4" s="1"/>
  <c r="K40" i="4"/>
  <c r="N40" i="4" s="1"/>
  <c r="K21" i="4"/>
  <c r="N21" i="4" s="1"/>
  <c r="K25" i="4"/>
  <c r="N25" i="4" s="1"/>
  <c r="K29" i="4"/>
  <c r="N29" i="4" s="1"/>
  <c r="K33" i="4"/>
  <c r="N33" i="4" s="1"/>
  <c r="K37" i="4"/>
  <c r="N37" i="4" s="1"/>
  <c r="K41" i="4"/>
  <c r="N41" i="4" s="1"/>
  <c r="K19" i="4"/>
  <c r="N19" i="4" s="1"/>
  <c r="N22" i="4"/>
  <c r="N38" i="4"/>
  <c r="K23" i="3"/>
  <c r="N23" i="3" s="1"/>
  <c r="K27" i="3"/>
  <c r="N27" i="3" s="1"/>
  <c r="K31" i="3"/>
  <c r="N31" i="3" s="1"/>
  <c r="K35" i="3"/>
  <c r="N35" i="3" s="1"/>
  <c r="K39" i="3"/>
  <c r="N39" i="3" s="1"/>
  <c r="K43" i="3"/>
  <c r="N43" i="3" s="1"/>
  <c r="K20" i="3"/>
  <c r="N20" i="3" s="1"/>
  <c r="K24" i="3"/>
  <c r="N24" i="3" s="1"/>
  <c r="K28" i="3"/>
  <c r="N28" i="3" s="1"/>
  <c r="K32" i="3"/>
  <c r="N32" i="3" s="1"/>
  <c r="K36" i="3"/>
  <c r="N36" i="3" s="1"/>
  <c r="K40" i="3"/>
  <c r="N40" i="3" s="1"/>
  <c r="K21" i="3"/>
  <c r="N21" i="3" s="1"/>
  <c r="K25" i="3"/>
  <c r="N25" i="3" s="1"/>
  <c r="K29" i="3"/>
  <c r="N29" i="3" s="1"/>
  <c r="K33" i="3"/>
  <c r="N33" i="3" s="1"/>
  <c r="K37" i="3"/>
  <c r="N37" i="3" s="1"/>
  <c r="K41" i="3"/>
  <c r="N41" i="3" s="1"/>
  <c r="K19" i="3"/>
  <c r="N19" i="3" s="1"/>
  <c r="N22" i="3"/>
  <c r="N26" i="3"/>
  <c r="N30" i="3"/>
  <c r="N34" i="3"/>
  <c r="N38" i="3"/>
  <c r="N42" i="3"/>
  <c r="N44" i="4" l="1"/>
  <c r="N45" i="4" s="1"/>
  <c r="O19" i="4" s="1"/>
  <c r="N44" i="3"/>
  <c r="N45" i="3" s="1"/>
  <c r="O19" i="3" s="1"/>
  <c r="P19" i="3" s="1"/>
  <c r="F44" i="2"/>
  <c r="E44" i="2"/>
  <c r="D44" i="2"/>
  <c r="M43" i="2"/>
  <c r="I43" i="2"/>
  <c r="M42" i="2"/>
  <c r="I42" i="2"/>
  <c r="M41" i="2"/>
  <c r="I41" i="2"/>
  <c r="M40" i="2"/>
  <c r="I40" i="2"/>
  <c r="M39" i="2"/>
  <c r="I39" i="2"/>
  <c r="M38" i="2"/>
  <c r="I38" i="2"/>
  <c r="M37" i="2"/>
  <c r="I37" i="2"/>
  <c r="M36" i="2"/>
  <c r="I36" i="2"/>
  <c r="M35" i="2"/>
  <c r="I35" i="2"/>
  <c r="M34" i="2"/>
  <c r="I34" i="2"/>
  <c r="M33" i="2"/>
  <c r="I33" i="2"/>
  <c r="M32" i="2"/>
  <c r="I32" i="2"/>
  <c r="M31" i="2"/>
  <c r="I31" i="2"/>
  <c r="M30" i="2"/>
  <c r="I30" i="2"/>
  <c r="M29" i="2"/>
  <c r="I29" i="2"/>
  <c r="M28" i="2"/>
  <c r="I28" i="2"/>
  <c r="M27" i="2"/>
  <c r="I27" i="2"/>
  <c r="M26" i="2"/>
  <c r="I26" i="2"/>
  <c r="M25" i="2"/>
  <c r="I25" i="2"/>
  <c r="M24" i="2"/>
  <c r="I24" i="2"/>
  <c r="M23" i="2"/>
  <c r="I23" i="2"/>
  <c r="M22" i="2"/>
  <c r="I22" i="2"/>
  <c r="M21" i="2"/>
  <c r="I21" i="2"/>
  <c r="M20" i="2"/>
  <c r="I20" i="2"/>
  <c r="M19" i="2"/>
  <c r="I19" i="2"/>
  <c r="I44" i="2" s="1"/>
  <c r="J19" i="2" s="1"/>
  <c r="I15" i="2"/>
  <c r="Q14" i="2"/>
  <c r="F44" i="1"/>
  <c r="E44" i="1"/>
  <c r="D44" i="1"/>
  <c r="M43" i="1"/>
  <c r="I43" i="1"/>
  <c r="M42" i="1"/>
  <c r="I42" i="1"/>
  <c r="M41" i="1"/>
  <c r="I41" i="1"/>
  <c r="M40" i="1"/>
  <c r="I40" i="1"/>
  <c r="M39" i="1"/>
  <c r="I39" i="1"/>
  <c r="M38" i="1"/>
  <c r="I38" i="1"/>
  <c r="M37" i="1"/>
  <c r="I37" i="1"/>
  <c r="M36" i="1"/>
  <c r="I36" i="1"/>
  <c r="M35" i="1"/>
  <c r="I35" i="1"/>
  <c r="M34" i="1"/>
  <c r="I34" i="1"/>
  <c r="M33" i="1"/>
  <c r="I33" i="1"/>
  <c r="M32" i="1"/>
  <c r="I32" i="1"/>
  <c r="M31" i="1"/>
  <c r="I31" i="1"/>
  <c r="M30" i="1"/>
  <c r="I30" i="1"/>
  <c r="M29" i="1"/>
  <c r="I29" i="1"/>
  <c r="M28" i="1"/>
  <c r="I28" i="1"/>
  <c r="M27" i="1"/>
  <c r="I27" i="1"/>
  <c r="M26" i="1"/>
  <c r="I26" i="1"/>
  <c r="M25" i="1"/>
  <c r="I25" i="1"/>
  <c r="M24" i="1"/>
  <c r="I24" i="1"/>
  <c r="M23" i="1"/>
  <c r="I23" i="1"/>
  <c r="M22" i="1"/>
  <c r="I22" i="1"/>
  <c r="M21" i="1"/>
  <c r="I21" i="1"/>
  <c r="M20" i="1"/>
  <c r="I20" i="1"/>
  <c r="M19" i="1"/>
  <c r="I19" i="1"/>
  <c r="I15" i="1"/>
  <c r="Q14" i="1"/>
  <c r="I44" i="1" l="1"/>
  <c r="P19" i="4"/>
  <c r="K27" i="2"/>
  <c r="N27" i="2" s="1"/>
  <c r="K31" i="2"/>
  <c r="N31" i="2" s="1"/>
  <c r="K39" i="2"/>
  <c r="N39" i="2" s="1"/>
  <c r="K40" i="2"/>
  <c r="N40" i="2" s="1"/>
  <c r="K36" i="2"/>
  <c r="N36" i="2" s="1"/>
  <c r="K34" i="2"/>
  <c r="N34" i="2" s="1"/>
  <c r="K30" i="2"/>
  <c r="N30" i="2" s="1"/>
  <c r="K26" i="2"/>
  <c r="N26" i="2" s="1"/>
  <c r="K22" i="2"/>
  <c r="N22" i="2" s="1"/>
  <c r="K19" i="2"/>
  <c r="N19" i="2" s="1"/>
  <c r="K38" i="2"/>
  <c r="N38" i="2" s="1"/>
  <c r="K32" i="2"/>
  <c r="N32" i="2" s="1"/>
  <c r="K28" i="2"/>
  <c r="N28" i="2" s="1"/>
  <c r="K24" i="2"/>
  <c r="N24" i="2" s="1"/>
  <c r="K20" i="2"/>
  <c r="N20" i="2" s="1"/>
  <c r="K43" i="2"/>
  <c r="N43" i="2" s="1"/>
  <c r="K42" i="2"/>
  <c r="N42" i="2" s="1"/>
  <c r="K23" i="2"/>
  <c r="N23" i="2" s="1"/>
  <c r="K35" i="2"/>
  <c r="N35" i="2" s="1"/>
  <c r="K21" i="2"/>
  <c r="N21" i="2" s="1"/>
  <c r="K25" i="2"/>
  <c r="N25" i="2" s="1"/>
  <c r="K29" i="2"/>
  <c r="N29" i="2" s="1"/>
  <c r="K33" i="2"/>
  <c r="N33" i="2" s="1"/>
  <c r="K37" i="2"/>
  <c r="N37" i="2" s="1"/>
  <c r="K41" i="2"/>
  <c r="N41" i="2" s="1"/>
  <c r="J19" i="1" l="1"/>
  <c r="N44" i="2"/>
  <c r="N45" i="2" s="1"/>
  <c r="O19" i="2" s="1"/>
  <c r="K20" i="1" l="1"/>
  <c r="N20" i="1" s="1"/>
  <c r="K27" i="1"/>
  <c r="N27" i="1" s="1"/>
  <c r="K35" i="1"/>
  <c r="N35" i="1" s="1"/>
  <c r="K37" i="1"/>
  <c r="N37" i="1" s="1"/>
  <c r="K29" i="1"/>
  <c r="N29" i="1" s="1"/>
  <c r="K30" i="1"/>
  <c r="N30" i="1" s="1"/>
  <c r="K38" i="1"/>
  <c r="N38" i="1" s="1"/>
  <c r="K22" i="1"/>
  <c r="N22" i="1" s="1"/>
  <c r="K23" i="1"/>
  <c r="N23" i="1" s="1"/>
  <c r="K43" i="1"/>
  <c r="N43" i="1" s="1"/>
  <c r="K31" i="1"/>
  <c r="N31" i="1" s="1"/>
  <c r="K25" i="1"/>
  <c r="N25" i="1" s="1"/>
  <c r="K39" i="1"/>
  <c r="N39" i="1" s="1"/>
  <c r="K24" i="1"/>
  <c r="N24" i="1" s="1"/>
  <c r="K41" i="1"/>
  <c r="N41" i="1" s="1"/>
  <c r="K36" i="1"/>
  <c r="N36" i="1" s="1"/>
  <c r="K19" i="1"/>
  <c r="N19" i="1" s="1"/>
  <c r="K21" i="1"/>
  <c r="N21" i="1" s="1"/>
  <c r="K42" i="1"/>
  <c r="N42" i="1" s="1"/>
  <c r="K40" i="1"/>
  <c r="N40" i="1" s="1"/>
  <c r="K32" i="1"/>
  <c r="N32" i="1" s="1"/>
  <c r="K33" i="1"/>
  <c r="N33" i="1" s="1"/>
  <c r="K34" i="1"/>
  <c r="N34" i="1" s="1"/>
  <c r="K28" i="1"/>
  <c r="N28" i="1" s="1"/>
  <c r="K26" i="1"/>
  <c r="N26" i="1" s="1"/>
  <c r="P19" i="2"/>
  <c r="N44" i="1" l="1"/>
  <c r="N45" i="1" s="1"/>
  <c r="O19" i="1" s="1"/>
  <c r="P1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Jeymi Motta Huertas</author>
  </authors>
  <commentList>
    <comment ref="D17" authorId="0" shapeId="0" xr:uid="{8C0D7ECB-5A7A-43BF-BAF6-6A55E0C5961A}">
      <text>
        <r>
          <rPr>
            <sz val="11"/>
            <color theme="1"/>
            <rFont val="Aptos Narrow"/>
            <family val="2"/>
            <scheme val="minor"/>
          </rPr>
          <t xml:space="preserve">El dato se debe diligenciar en las 3
unidades de medida
</t>
        </r>
      </text>
    </comment>
    <comment ref="Q19" authorId="0" shapeId="0" xr:uid="{214350DF-0879-4839-BF4E-4ED6DAF3AEE4}">
      <text>
        <r>
          <rPr>
            <sz val="9"/>
            <color indexed="81"/>
            <rFont val="Tahoma"/>
            <family val="2"/>
          </rPr>
          <t xml:space="preserve">Información relevante del archivo final entregado como soporte del cálculo (Nombre, escala, etc.). 
</t>
        </r>
      </text>
    </comment>
    <comment ref="Q20" authorId="0" shapeId="0" xr:uid="{459FC583-4EA4-4FE6-90AC-D4B9E7A6BC8E}">
      <text>
        <r>
          <rPr>
            <sz val="9"/>
            <color indexed="81"/>
            <rFont val="Tahoma"/>
            <family val="2"/>
          </rPr>
          <t xml:space="preserve">Información relevante del archivo final entregado como soporte del cálculo (Nombre, escala, etc.). 
</t>
        </r>
      </text>
    </comment>
    <comment ref="Q21" authorId="0" shapeId="0" xr:uid="{6A91892A-D6D5-405F-A13E-29372E09D0FE}">
      <text>
        <r>
          <rPr>
            <sz val="9"/>
            <color indexed="81"/>
            <rFont val="Tahoma"/>
            <family val="2"/>
          </rPr>
          <t xml:space="preserve">Información relevante del archivo final entregado como soporte del cálculo (Nombre, escala, etc.). 
</t>
        </r>
      </text>
    </comment>
    <comment ref="Q22" authorId="0" shapeId="0" xr:uid="{988F93B2-CCCE-403B-8B11-68BE4EF652CE}">
      <text>
        <r>
          <rPr>
            <sz val="9"/>
            <color indexed="81"/>
            <rFont val="Tahoma"/>
            <family val="2"/>
          </rPr>
          <t xml:space="preserve">Información relevante del archivo final entregado como soporte del cálculo (Nombre, escala, etc.). 
</t>
        </r>
      </text>
    </comment>
    <comment ref="Q23" authorId="0" shapeId="0" xr:uid="{4775D8F5-72D0-4C8C-A16F-C8EF52C1E4FE}">
      <text>
        <r>
          <rPr>
            <sz val="9"/>
            <color indexed="81"/>
            <rFont val="Tahoma"/>
            <family val="2"/>
          </rPr>
          <t xml:space="preserve">Información relevante del archivo final entregado como soporte del cálculo (Nombre, escala, etc.). 
</t>
        </r>
      </text>
    </comment>
    <comment ref="Q24" authorId="0" shapeId="0" xr:uid="{E3919D32-8A58-40E5-8710-AF0E199463B3}">
      <text>
        <r>
          <rPr>
            <sz val="9"/>
            <color indexed="81"/>
            <rFont val="Tahoma"/>
            <family val="2"/>
          </rPr>
          <t xml:space="preserve">Información relevante del archivo final entregado como soporte del cálculo (Nombre, escala, etc.). 
</t>
        </r>
      </text>
    </comment>
    <comment ref="Q25" authorId="0" shapeId="0" xr:uid="{FA0CD03C-F531-4214-9823-614C646A76E9}">
      <text>
        <r>
          <rPr>
            <sz val="9"/>
            <color indexed="81"/>
            <rFont val="Tahoma"/>
            <family val="2"/>
          </rPr>
          <t xml:space="preserve">Información relevante del archivo final entregado como soporte del cálculo (Nombre, escala, etc.). 
</t>
        </r>
      </text>
    </comment>
    <comment ref="Q26" authorId="0" shapeId="0" xr:uid="{77B9BCB9-1A6F-4B89-90DA-410CCBD18A6B}">
      <text>
        <r>
          <rPr>
            <sz val="9"/>
            <color indexed="81"/>
            <rFont val="Tahoma"/>
            <family val="2"/>
          </rPr>
          <t xml:space="preserve">Información relevante del archivo final entregado como soporte del cálculo (Nombre, escala, etc.). 
</t>
        </r>
      </text>
    </comment>
    <comment ref="Q27" authorId="0" shapeId="0" xr:uid="{A5C05862-1ABA-40C5-8BA2-02ACDC9EBAEF}">
      <text>
        <r>
          <rPr>
            <sz val="9"/>
            <color indexed="81"/>
            <rFont val="Tahoma"/>
            <family val="2"/>
          </rPr>
          <t xml:space="preserve">Información relevante del archivo final entregado como soporte del cálculo (Nombre, escala, etc.). 
</t>
        </r>
      </text>
    </comment>
    <comment ref="Q28" authorId="0" shapeId="0" xr:uid="{D1431118-42C3-40CD-A839-064162C1550D}">
      <text>
        <r>
          <rPr>
            <sz val="9"/>
            <color indexed="81"/>
            <rFont val="Tahoma"/>
            <family val="2"/>
          </rPr>
          <t xml:space="preserve">Información relevante del archivo final entregado como soporte del cálculo (Nombre, escala, etc.). 
</t>
        </r>
      </text>
    </comment>
    <comment ref="Q29" authorId="0" shapeId="0" xr:uid="{6CFEE951-9E4E-4951-AA13-886021C90EB3}">
      <text>
        <r>
          <rPr>
            <sz val="9"/>
            <color indexed="81"/>
            <rFont val="Tahoma"/>
            <family val="2"/>
          </rPr>
          <t xml:space="preserve">Información relevante del archivo final entregado como soporte del cálculo (Nombre, escala, etc.). 
</t>
        </r>
      </text>
    </comment>
    <comment ref="Q30" authorId="0" shapeId="0" xr:uid="{BA02ABC5-1A76-4639-877E-D791CF8D1741}">
      <text>
        <r>
          <rPr>
            <sz val="9"/>
            <color indexed="81"/>
            <rFont val="Tahoma"/>
            <family val="2"/>
          </rPr>
          <t xml:space="preserve">Información relevante del archivo final entregado como soporte del cálculo (Nombre, escala, etc.). 
</t>
        </r>
      </text>
    </comment>
    <comment ref="Q31" authorId="0" shapeId="0" xr:uid="{289B03C7-C1A1-4851-9E0C-E94F4BB583A7}">
      <text>
        <r>
          <rPr>
            <sz val="9"/>
            <color indexed="81"/>
            <rFont val="Tahoma"/>
            <family val="2"/>
          </rPr>
          <t xml:space="preserve">Información relevante del archivo final entregado como soporte del cálculo (Nombre, escala, etc.). 
</t>
        </r>
      </text>
    </comment>
    <comment ref="Q32" authorId="0" shapeId="0" xr:uid="{298A746A-3044-4A6E-A343-5FF3E9BBAEF9}">
      <text>
        <r>
          <rPr>
            <sz val="9"/>
            <color indexed="81"/>
            <rFont val="Tahoma"/>
            <family val="2"/>
          </rPr>
          <t xml:space="preserve">Información relevante del archivo final entregado como soporte del cálculo (Nombre, escala, etc.). 
</t>
        </r>
      </text>
    </comment>
    <comment ref="Q33" authorId="0" shapeId="0" xr:uid="{B0E21A81-5139-4DF2-B167-ADDB749DCF02}">
      <text>
        <r>
          <rPr>
            <sz val="9"/>
            <color indexed="81"/>
            <rFont val="Tahoma"/>
            <family val="2"/>
          </rPr>
          <t xml:space="preserve">Información relevante del archivo final entregado como soporte del cálculo (Nombre, escala, etc.). 
</t>
        </r>
      </text>
    </comment>
    <comment ref="Q34" authorId="0" shapeId="0" xr:uid="{B90B7EEF-8E36-4270-A179-ACF206519183}">
      <text>
        <r>
          <rPr>
            <sz val="9"/>
            <color indexed="81"/>
            <rFont val="Tahoma"/>
            <family val="2"/>
          </rPr>
          <t xml:space="preserve">Información relevante del archivo final entregado como soporte del cálculo (Nombre, escala, etc.). 
</t>
        </r>
      </text>
    </comment>
    <comment ref="Q35" authorId="0" shapeId="0" xr:uid="{2E6362D1-683D-45FC-A294-F67A33A7C7D1}">
      <text>
        <r>
          <rPr>
            <sz val="9"/>
            <color indexed="81"/>
            <rFont val="Tahoma"/>
            <family val="2"/>
          </rPr>
          <t xml:space="preserve">Información relevante del archivo final entregado como soporte del cálculo (Nombre, escala, etc.). 
</t>
        </r>
      </text>
    </comment>
    <comment ref="Q36" authorId="0" shapeId="0" xr:uid="{75416068-4E42-4852-8A59-7438C5D2E6F3}">
      <text>
        <r>
          <rPr>
            <sz val="9"/>
            <color indexed="81"/>
            <rFont val="Tahoma"/>
            <family val="2"/>
          </rPr>
          <t xml:space="preserve">Información relevante del archivo final entregado como soporte del cálculo (Nombre, escala, etc.). 
</t>
        </r>
      </text>
    </comment>
    <comment ref="Q37" authorId="0" shapeId="0" xr:uid="{55011B63-03D3-418F-9991-A892F96BFBCE}">
      <text>
        <r>
          <rPr>
            <sz val="9"/>
            <color indexed="81"/>
            <rFont val="Tahoma"/>
            <family val="2"/>
          </rPr>
          <t xml:space="preserve">Información relevante del archivo final entregado como soporte del cálculo (Nombre, escala, etc.). 
</t>
        </r>
      </text>
    </comment>
    <comment ref="Q38" authorId="0" shapeId="0" xr:uid="{2195A97D-F656-477A-A219-A08465B89F6E}">
      <text>
        <r>
          <rPr>
            <sz val="9"/>
            <color indexed="81"/>
            <rFont val="Tahoma"/>
            <family val="2"/>
          </rPr>
          <t xml:space="preserve">Información relevante del archivo final entregado como soporte del cálculo (Nombre, escala, etc.). 
</t>
        </r>
      </text>
    </comment>
    <comment ref="Q39" authorId="0" shapeId="0" xr:uid="{09635CF1-C9A5-46B0-BBF4-32BC3B4D516E}">
      <text>
        <r>
          <rPr>
            <sz val="9"/>
            <color indexed="81"/>
            <rFont val="Tahoma"/>
            <family val="2"/>
          </rPr>
          <t xml:space="preserve">Información relevante del archivo final entregado como soporte del cálculo (Nombre, escala, etc.). 
</t>
        </r>
      </text>
    </comment>
    <comment ref="Q40" authorId="0" shapeId="0" xr:uid="{9223BE15-8B59-4DD7-88B6-93E18B4C2022}">
      <text>
        <r>
          <rPr>
            <sz val="9"/>
            <color indexed="81"/>
            <rFont val="Tahoma"/>
            <family val="2"/>
          </rPr>
          <t xml:space="preserve">Información relevante del archivo final entregado como soporte del cálculo (Nombre, escala, etc.). 
</t>
        </r>
      </text>
    </comment>
    <comment ref="Q41" authorId="0" shapeId="0" xr:uid="{C57F32C8-53AA-4E70-9302-59F2006A56B2}">
      <text>
        <r>
          <rPr>
            <sz val="9"/>
            <color indexed="81"/>
            <rFont val="Tahoma"/>
            <family val="2"/>
          </rPr>
          <t xml:space="preserve">Información relevante del archivo final entregado como soporte del cálculo (Nombre, escala, etc.). 
</t>
        </r>
      </text>
    </comment>
    <comment ref="Q42" authorId="0" shapeId="0" xr:uid="{E48EFE9D-06A1-4910-B374-8D5648A2002F}">
      <text>
        <r>
          <rPr>
            <sz val="9"/>
            <color indexed="81"/>
            <rFont val="Tahoma"/>
            <family val="2"/>
          </rPr>
          <t xml:space="preserve">Información relevante del archivo final entregado como soporte del cálculo (Nombre, escala, etc.). 
</t>
        </r>
      </text>
    </comment>
    <comment ref="Q43" authorId="0" shapeId="0" xr:uid="{AB95C0F8-EFB4-4A5D-AA4F-341366AA9A68}">
      <text>
        <r>
          <rPr>
            <sz val="9"/>
            <color indexed="81"/>
            <rFont val="Tahoma"/>
            <family val="2"/>
          </rPr>
          <t xml:space="preserve">Información relevante del archivo final entregado como soporte del cálculo (Nombre, escala, etc.). 
</t>
        </r>
      </text>
    </comment>
    <comment ref="Q44" authorId="0" shapeId="0" xr:uid="{A661DEDB-55DB-4CFF-8C86-884A92392CED}">
      <text>
        <r>
          <rPr>
            <sz val="9"/>
            <color indexed="81"/>
            <rFont val="Tahoma"/>
            <family val="2"/>
          </rPr>
          <t xml:space="preserve">Información relevante del archivo final entregado como soporte del cálculo (Nombre, escala, etc.). 
</t>
        </r>
      </text>
    </comment>
    <comment ref="Q45" authorId="0" shapeId="0" xr:uid="{69A5F637-B15B-405F-B5CF-1DFB7A6E7D0C}">
      <text>
        <r>
          <rPr>
            <sz val="9"/>
            <color indexed="81"/>
            <rFont val="Tahoma"/>
            <family val="2"/>
          </rPr>
          <t xml:space="preserve">Información relevante del archivo final entregado como soporte del cálculo (Nombre, escala, etc.).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Jeymi Motta Huertas</author>
  </authors>
  <commentList>
    <comment ref="D17" authorId="0" shapeId="0" xr:uid="{0D120220-BC4F-487E-9990-DA39DDAAC3E4}">
      <text>
        <r>
          <rPr>
            <sz val="11"/>
            <color theme="1"/>
            <rFont val="Aptos Narrow"/>
            <family val="2"/>
            <scheme val="minor"/>
          </rPr>
          <t xml:space="preserve">El dato se debe diligenciar en las 3
unidades de medida
</t>
        </r>
      </text>
    </comment>
    <comment ref="Q19" authorId="0" shapeId="0" xr:uid="{D5890EFE-D72C-42B4-AFF9-081029629294}">
      <text>
        <r>
          <rPr>
            <sz val="9"/>
            <color indexed="81"/>
            <rFont val="Tahoma"/>
            <family val="2"/>
          </rPr>
          <t xml:space="preserve">Información relevante del archivo final entregado como soporte del cálculo (Nombre, escala, etc.). 
</t>
        </r>
      </text>
    </comment>
    <comment ref="Q20" authorId="0" shapeId="0" xr:uid="{AFA5A399-075F-4A09-9E93-05AF3E160928}">
      <text>
        <r>
          <rPr>
            <sz val="9"/>
            <color indexed="81"/>
            <rFont val="Tahoma"/>
            <family val="2"/>
          </rPr>
          <t xml:space="preserve">Información relevante del archivo final entregado como soporte del cálculo (Nombre, escala, etc.). 
</t>
        </r>
      </text>
    </comment>
    <comment ref="Q21" authorId="0" shapeId="0" xr:uid="{4031A45C-0BF9-4250-92AA-428E38E59E6D}">
      <text>
        <r>
          <rPr>
            <sz val="9"/>
            <color indexed="81"/>
            <rFont val="Tahoma"/>
            <family val="2"/>
          </rPr>
          <t xml:space="preserve">Información relevante del archivo final entregado como soporte del cálculo (Nombre, escala, etc.). 
</t>
        </r>
      </text>
    </comment>
    <comment ref="Q22" authorId="0" shapeId="0" xr:uid="{E0E54AAC-67DA-43AE-A5EE-A26752E7A615}">
      <text>
        <r>
          <rPr>
            <sz val="9"/>
            <color indexed="81"/>
            <rFont val="Tahoma"/>
            <family val="2"/>
          </rPr>
          <t xml:space="preserve">Información relevante del archivo final entregado como soporte del cálculo (Nombre, escala, etc.). 
</t>
        </r>
      </text>
    </comment>
    <comment ref="Q23" authorId="0" shapeId="0" xr:uid="{3D8764A2-BBAA-4BBE-AF9F-3379F1DC70E0}">
      <text>
        <r>
          <rPr>
            <sz val="9"/>
            <color indexed="81"/>
            <rFont val="Tahoma"/>
            <family val="2"/>
          </rPr>
          <t xml:space="preserve">Información relevante del archivo final entregado como soporte del cálculo (Nombre, escala, etc.). 
</t>
        </r>
      </text>
    </comment>
    <comment ref="Q24" authorId="0" shapeId="0" xr:uid="{5A320F83-8591-4F40-8D7B-7318D7841963}">
      <text>
        <r>
          <rPr>
            <sz val="9"/>
            <color indexed="81"/>
            <rFont val="Tahoma"/>
            <family val="2"/>
          </rPr>
          <t xml:space="preserve">Información relevante del archivo final entregado como soporte del cálculo (Nombre, escala, etc.). 
</t>
        </r>
      </text>
    </comment>
    <comment ref="Q25" authorId="0" shapeId="0" xr:uid="{4C966B28-D970-4A36-A5F3-60B2C175E13E}">
      <text>
        <r>
          <rPr>
            <sz val="9"/>
            <color indexed="81"/>
            <rFont val="Tahoma"/>
            <family val="2"/>
          </rPr>
          <t xml:space="preserve">Información relevante del archivo final entregado como soporte del cálculo (Nombre, escala, etc.). 
</t>
        </r>
      </text>
    </comment>
    <comment ref="Q26" authorId="0" shapeId="0" xr:uid="{A74589C7-A01A-4917-8320-F58E46094EC8}">
      <text>
        <r>
          <rPr>
            <sz val="9"/>
            <color indexed="81"/>
            <rFont val="Tahoma"/>
            <family val="2"/>
          </rPr>
          <t xml:space="preserve">Información relevante del archivo final entregado como soporte del cálculo (Nombre, escala, etc.). 
</t>
        </r>
      </text>
    </comment>
    <comment ref="Q27" authorId="0" shapeId="0" xr:uid="{F69F8997-FF51-47F9-8231-F9EACEB21858}">
      <text>
        <r>
          <rPr>
            <sz val="9"/>
            <color indexed="81"/>
            <rFont val="Tahoma"/>
            <family val="2"/>
          </rPr>
          <t xml:space="preserve">Información relevante del archivo final entregado como soporte del cálculo (Nombre, escala, etc.). 
</t>
        </r>
      </text>
    </comment>
    <comment ref="Q28" authorId="0" shapeId="0" xr:uid="{A67BA2B7-CE14-41B6-BF2B-BAB6D78E3C1C}">
      <text>
        <r>
          <rPr>
            <sz val="9"/>
            <color indexed="81"/>
            <rFont val="Tahoma"/>
            <family val="2"/>
          </rPr>
          <t xml:space="preserve">Información relevante del archivo final entregado como soporte del cálculo (Nombre, escala, etc.). 
</t>
        </r>
      </text>
    </comment>
    <comment ref="Q29" authorId="0" shapeId="0" xr:uid="{FD860611-C04B-4B8A-AE20-A4253863F9D5}">
      <text>
        <r>
          <rPr>
            <sz val="9"/>
            <color indexed="81"/>
            <rFont val="Tahoma"/>
            <family val="2"/>
          </rPr>
          <t xml:space="preserve">Información relevante del archivo final entregado como soporte del cálculo (Nombre, escala, etc.). 
</t>
        </r>
      </text>
    </comment>
    <comment ref="Q30" authorId="0" shapeId="0" xr:uid="{B04FDB2A-AD4E-4539-AC96-B59FB3D3D102}">
      <text>
        <r>
          <rPr>
            <sz val="9"/>
            <color indexed="81"/>
            <rFont val="Tahoma"/>
            <family val="2"/>
          </rPr>
          <t xml:space="preserve">Información relevante del archivo final entregado como soporte del cálculo (Nombre, escala, etc.). 
</t>
        </r>
      </text>
    </comment>
    <comment ref="Q31" authorId="0" shapeId="0" xr:uid="{DCCE3BBC-3615-4E62-8491-0DA21D48A087}">
      <text>
        <r>
          <rPr>
            <sz val="9"/>
            <color indexed="81"/>
            <rFont val="Tahoma"/>
            <family val="2"/>
          </rPr>
          <t xml:space="preserve">Información relevante del archivo final entregado como soporte del cálculo (Nombre, escala, etc.). 
</t>
        </r>
      </text>
    </comment>
    <comment ref="Q32" authorId="0" shapeId="0" xr:uid="{F003ACDD-0C04-49D4-A871-97E8F035C065}">
      <text>
        <r>
          <rPr>
            <sz val="9"/>
            <color indexed="81"/>
            <rFont val="Tahoma"/>
            <family val="2"/>
          </rPr>
          <t xml:space="preserve">Información relevante del archivo final entregado como soporte del cálculo (Nombre, escala, etc.). 
</t>
        </r>
      </text>
    </comment>
    <comment ref="Q33" authorId="0" shapeId="0" xr:uid="{A453F822-13BA-4D15-B739-AEA6DF82503F}">
      <text>
        <r>
          <rPr>
            <sz val="9"/>
            <color indexed="81"/>
            <rFont val="Tahoma"/>
            <family val="2"/>
          </rPr>
          <t xml:space="preserve">Información relevante del archivo final entregado como soporte del cálculo (Nombre, escala, etc.). 
</t>
        </r>
      </text>
    </comment>
    <comment ref="Q34" authorId="0" shapeId="0" xr:uid="{5B58A5AD-4693-42DF-8F4E-79EDF50F3BEA}">
      <text>
        <r>
          <rPr>
            <sz val="9"/>
            <color indexed="81"/>
            <rFont val="Tahoma"/>
            <family val="2"/>
          </rPr>
          <t xml:space="preserve">Información relevante del archivo final entregado como soporte del cálculo (Nombre, escala, etc.). 
</t>
        </r>
      </text>
    </comment>
    <comment ref="Q35" authorId="0" shapeId="0" xr:uid="{716C879F-C49E-44E1-B832-63944B4EF45F}">
      <text>
        <r>
          <rPr>
            <sz val="9"/>
            <color indexed="81"/>
            <rFont val="Tahoma"/>
            <family val="2"/>
          </rPr>
          <t xml:space="preserve">Información relevante del archivo final entregado como soporte del cálculo (Nombre, escala, etc.). 
</t>
        </r>
      </text>
    </comment>
    <comment ref="Q36" authorId="0" shapeId="0" xr:uid="{14838541-E2BA-425C-93F7-8375E62BBA05}">
      <text>
        <r>
          <rPr>
            <sz val="9"/>
            <color indexed="81"/>
            <rFont val="Tahoma"/>
            <family val="2"/>
          </rPr>
          <t xml:space="preserve">Información relevante del archivo final entregado como soporte del cálculo (Nombre, escala, etc.). 
</t>
        </r>
      </text>
    </comment>
    <comment ref="Q37" authorId="0" shapeId="0" xr:uid="{48854CAC-8788-4CCB-9AE0-35BBA38D10FB}">
      <text>
        <r>
          <rPr>
            <sz val="9"/>
            <color indexed="81"/>
            <rFont val="Tahoma"/>
            <family val="2"/>
          </rPr>
          <t xml:space="preserve">Información relevante del archivo final entregado como soporte del cálculo (Nombre, escala, etc.). 
</t>
        </r>
      </text>
    </comment>
    <comment ref="Q38" authorId="0" shapeId="0" xr:uid="{8578B81F-6934-46BA-A4CE-71F89733D16D}">
      <text>
        <r>
          <rPr>
            <sz val="9"/>
            <color indexed="81"/>
            <rFont val="Tahoma"/>
            <family val="2"/>
          </rPr>
          <t xml:space="preserve">Información relevante del archivo final entregado como soporte del cálculo (Nombre, escala, etc.). 
</t>
        </r>
      </text>
    </comment>
    <comment ref="Q39" authorId="0" shapeId="0" xr:uid="{3C39799B-9638-431C-841F-B386F1D8CD9E}">
      <text>
        <r>
          <rPr>
            <sz val="9"/>
            <color indexed="81"/>
            <rFont val="Tahoma"/>
            <family val="2"/>
          </rPr>
          <t xml:space="preserve">Información relevante del archivo final entregado como soporte del cálculo (Nombre, escala, etc.). 
</t>
        </r>
      </text>
    </comment>
    <comment ref="Q40" authorId="0" shapeId="0" xr:uid="{2E70C632-E5FF-41FB-B786-ACC231959C4D}">
      <text>
        <r>
          <rPr>
            <sz val="9"/>
            <color indexed="81"/>
            <rFont val="Tahoma"/>
            <family val="2"/>
          </rPr>
          <t xml:space="preserve">Información relevante del archivo final entregado como soporte del cálculo (Nombre, escala, etc.). 
</t>
        </r>
      </text>
    </comment>
    <comment ref="Q41" authorId="0" shapeId="0" xr:uid="{46ABFFED-1A79-4785-A3EE-89277239AC28}">
      <text>
        <r>
          <rPr>
            <sz val="9"/>
            <color indexed="81"/>
            <rFont val="Tahoma"/>
            <family val="2"/>
          </rPr>
          <t xml:space="preserve">Información relevante del archivo final entregado como soporte del cálculo (Nombre, escala, etc.). 
</t>
        </r>
      </text>
    </comment>
    <comment ref="Q42" authorId="0" shapeId="0" xr:uid="{D632700C-331C-4004-9779-79A354B40A09}">
      <text>
        <r>
          <rPr>
            <sz val="9"/>
            <color indexed="81"/>
            <rFont val="Tahoma"/>
            <family val="2"/>
          </rPr>
          <t xml:space="preserve">Información relevante del archivo final entregado como soporte del cálculo (Nombre, escala, etc.). 
</t>
        </r>
      </text>
    </comment>
    <comment ref="Q43" authorId="0" shapeId="0" xr:uid="{758FB865-0A01-42F9-9E9F-30A2B1CB7066}">
      <text>
        <r>
          <rPr>
            <sz val="9"/>
            <color indexed="81"/>
            <rFont val="Tahoma"/>
            <family val="2"/>
          </rPr>
          <t xml:space="preserve">Información relevante del archivo final entregado como soporte del cálculo (Nombre, escala, etc.). 
</t>
        </r>
      </text>
    </comment>
    <comment ref="Q44" authorId="0" shapeId="0" xr:uid="{378E8EBE-F83E-4A99-8008-729EA7566DF2}">
      <text>
        <r>
          <rPr>
            <sz val="9"/>
            <color indexed="81"/>
            <rFont val="Tahoma"/>
            <family val="2"/>
          </rPr>
          <t xml:space="preserve">Información relevante del archivo final entregado como soporte del cálculo (Nombre, escala, etc.). 
</t>
        </r>
      </text>
    </comment>
    <comment ref="Q45" authorId="0" shapeId="0" xr:uid="{541DA1CC-4777-4CC8-B283-6F53241BE7F2}">
      <text>
        <r>
          <rPr>
            <sz val="9"/>
            <color indexed="81"/>
            <rFont val="Tahoma"/>
            <family val="2"/>
          </rPr>
          <t xml:space="preserve">Información relevante del archivo final entregado como soporte del cálculo (Nombre, escala, etc.).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Jeymi Motta Huertas</author>
  </authors>
  <commentList>
    <comment ref="D17" authorId="0" shapeId="0" xr:uid="{DD59E719-567E-470D-AF90-C3C8899BF85D}">
      <text>
        <r>
          <rPr>
            <sz val="11"/>
            <color theme="1"/>
            <rFont val="Aptos Narrow"/>
            <family val="2"/>
            <scheme val="minor"/>
          </rPr>
          <t xml:space="preserve">El dato se debe diligenciar en las 3
unidades de medida
</t>
        </r>
      </text>
    </comment>
    <comment ref="Q19" authorId="0" shapeId="0" xr:uid="{6C7B3B4C-D5FF-470D-B785-D43D7F15E281}">
      <text>
        <r>
          <rPr>
            <sz val="9"/>
            <color indexed="81"/>
            <rFont val="Tahoma"/>
            <family val="2"/>
          </rPr>
          <t xml:space="preserve">Información relevante del archivo final entregado como soporte del cálculo (Nombre, escala, etc.). 
</t>
        </r>
      </text>
    </comment>
    <comment ref="Q20" authorId="0" shapeId="0" xr:uid="{A8EA3D50-531E-4089-A779-AB00DAD5D546}">
      <text>
        <r>
          <rPr>
            <sz val="9"/>
            <color indexed="81"/>
            <rFont val="Tahoma"/>
            <family val="2"/>
          </rPr>
          <t xml:space="preserve">Información relevante del archivo final entregado como soporte del cálculo (Nombre, escala, etc.). 
</t>
        </r>
      </text>
    </comment>
    <comment ref="Q21" authorId="0" shapeId="0" xr:uid="{7D3D7FC4-38D3-4A82-B6F5-01D808D9527E}">
      <text>
        <r>
          <rPr>
            <sz val="9"/>
            <color indexed="81"/>
            <rFont val="Tahoma"/>
            <family val="2"/>
          </rPr>
          <t xml:space="preserve">Información relevante del archivo final entregado como soporte del cálculo (Nombre, escala, etc.). 
</t>
        </r>
      </text>
    </comment>
    <comment ref="Q22" authorId="0" shapeId="0" xr:uid="{5D605A10-175C-433D-B97A-8C0461D89D52}">
      <text>
        <r>
          <rPr>
            <sz val="9"/>
            <color indexed="81"/>
            <rFont val="Tahoma"/>
            <family val="2"/>
          </rPr>
          <t xml:space="preserve">Información relevante del archivo final entregado como soporte del cálculo (Nombre, escala, etc.). 
</t>
        </r>
      </text>
    </comment>
    <comment ref="Q23" authorId="0" shapeId="0" xr:uid="{353296D0-C2EF-44FC-A8AD-6A3D150FBB8C}">
      <text>
        <r>
          <rPr>
            <sz val="9"/>
            <color indexed="81"/>
            <rFont val="Tahoma"/>
            <family val="2"/>
          </rPr>
          <t xml:space="preserve">Información relevante del archivo final entregado como soporte del cálculo (Nombre, escala, etc.). 
</t>
        </r>
      </text>
    </comment>
    <comment ref="Q24" authorId="0" shapeId="0" xr:uid="{ACE60D8E-B9EA-4F48-88B6-3A6F81184F40}">
      <text>
        <r>
          <rPr>
            <sz val="9"/>
            <color indexed="81"/>
            <rFont val="Tahoma"/>
            <family val="2"/>
          </rPr>
          <t xml:space="preserve">Información relevante del archivo final entregado como soporte del cálculo (Nombre, escala, etc.). 
</t>
        </r>
      </text>
    </comment>
    <comment ref="Q25" authorId="0" shapeId="0" xr:uid="{C4246EDF-844C-4A08-9077-30A8A06B51E4}">
      <text>
        <r>
          <rPr>
            <sz val="9"/>
            <color indexed="81"/>
            <rFont val="Tahoma"/>
            <family val="2"/>
          </rPr>
          <t xml:space="preserve">Información relevante del archivo final entregado como soporte del cálculo (Nombre, escala, etc.). 
</t>
        </r>
      </text>
    </comment>
    <comment ref="Q26" authorId="0" shapeId="0" xr:uid="{8E48696F-E607-4516-B605-E688523FFA9D}">
      <text>
        <r>
          <rPr>
            <sz val="9"/>
            <color indexed="81"/>
            <rFont val="Tahoma"/>
            <family val="2"/>
          </rPr>
          <t xml:space="preserve">Información relevante del archivo final entregado como soporte del cálculo (Nombre, escala, etc.). 
</t>
        </r>
      </text>
    </comment>
    <comment ref="Q27" authorId="0" shapeId="0" xr:uid="{487D8A67-74B9-42D0-A349-23C8D746258E}">
      <text>
        <r>
          <rPr>
            <sz val="9"/>
            <color indexed="81"/>
            <rFont val="Tahoma"/>
            <family val="2"/>
          </rPr>
          <t xml:space="preserve">Información relevante del archivo final entregado como soporte del cálculo (Nombre, escala, etc.). 
</t>
        </r>
      </text>
    </comment>
    <comment ref="Q28" authorId="0" shapeId="0" xr:uid="{88539684-4999-44E3-B936-076D55DCB7D9}">
      <text>
        <r>
          <rPr>
            <sz val="9"/>
            <color indexed="81"/>
            <rFont val="Tahoma"/>
            <family val="2"/>
          </rPr>
          <t xml:space="preserve">Información relevante del archivo final entregado como soporte del cálculo (Nombre, escala, etc.). 
</t>
        </r>
      </text>
    </comment>
    <comment ref="Q29" authorId="0" shapeId="0" xr:uid="{D12F36C6-9AD3-4B71-85D0-842B665BBCB9}">
      <text>
        <r>
          <rPr>
            <sz val="9"/>
            <color indexed="81"/>
            <rFont val="Tahoma"/>
            <family val="2"/>
          </rPr>
          <t xml:space="preserve">Información relevante del archivo final entregado como soporte del cálculo (Nombre, escala, etc.). 
</t>
        </r>
      </text>
    </comment>
    <comment ref="Q30" authorId="0" shapeId="0" xr:uid="{0CD5F08A-9E9C-4214-A75D-844FD9E9E24C}">
      <text>
        <r>
          <rPr>
            <sz val="9"/>
            <color indexed="81"/>
            <rFont val="Tahoma"/>
            <family val="2"/>
          </rPr>
          <t xml:space="preserve">Información relevante del archivo final entregado como soporte del cálculo (Nombre, escala, etc.). 
</t>
        </r>
      </text>
    </comment>
    <comment ref="Q31" authorId="0" shapeId="0" xr:uid="{DADCFEF5-3E0A-49AE-BAFF-937E0E813192}">
      <text>
        <r>
          <rPr>
            <sz val="9"/>
            <color indexed="81"/>
            <rFont val="Tahoma"/>
            <family val="2"/>
          </rPr>
          <t xml:space="preserve">Información relevante del archivo final entregado como soporte del cálculo (Nombre, escala, etc.). 
</t>
        </r>
      </text>
    </comment>
    <comment ref="Q32" authorId="0" shapeId="0" xr:uid="{4222FF6E-9099-443B-8B8C-5EDFD82301B8}">
      <text>
        <r>
          <rPr>
            <sz val="9"/>
            <color indexed="81"/>
            <rFont val="Tahoma"/>
            <family val="2"/>
          </rPr>
          <t xml:space="preserve">Información relevante del archivo final entregado como soporte del cálculo (Nombre, escala, etc.). 
</t>
        </r>
      </text>
    </comment>
    <comment ref="Q33" authorId="0" shapeId="0" xr:uid="{76DEB93D-CF34-4CD2-A959-D12F3CFFC87A}">
      <text>
        <r>
          <rPr>
            <sz val="9"/>
            <color indexed="81"/>
            <rFont val="Tahoma"/>
            <family val="2"/>
          </rPr>
          <t xml:space="preserve">Información relevante del archivo final entregado como soporte del cálculo (Nombre, escala, etc.). 
</t>
        </r>
      </text>
    </comment>
    <comment ref="Q34" authorId="0" shapeId="0" xr:uid="{AE835C2C-5F4E-489F-8C7B-6521539684D2}">
      <text>
        <r>
          <rPr>
            <sz val="9"/>
            <color indexed="81"/>
            <rFont val="Tahoma"/>
            <family val="2"/>
          </rPr>
          <t xml:space="preserve">Información relevante del archivo final entregado como soporte del cálculo (Nombre, escala, etc.). 
</t>
        </r>
      </text>
    </comment>
    <comment ref="Q35" authorId="0" shapeId="0" xr:uid="{713AAE37-5679-4846-9EE1-62D99456BAC5}">
      <text>
        <r>
          <rPr>
            <sz val="9"/>
            <color indexed="81"/>
            <rFont val="Tahoma"/>
            <family val="2"/>
          </rPr>
          <t xml:space="preserve">Información relevante del archivo final entregado como soporte del cálculo (Nombre, escala, etc.). 
</t>
        </r>
      </text>
    </comment>
    <comment ref="Q36" authorId="0" shapeId="0" xr:uid="{8B6C9750-6A81-4AFC-8062-C2A2B4B210C8}">
      <text>
        <r>
          <rPr>
            <sz val="9"/>
            <color indexed="81"/>
            <rFont val="Tahoma"/>
            <family val="2"/>
          </rPr>
          <t xml:space="preserve">Información relevante del archivo final entregado como soporte del cálculo (Nombre, escala, etc.). 
</t>
        </r>
      </text>
    </comment>
    <comment ref="Q37" authorId="0" shapeId="0" xr:uid="{5E9FEFE9-666D-4DEA-ACD2-1098109427F9}">
      <text>
        <r>
          <rPr>
            <sz val="9"/>
            <color indexed="81"/>
            <rFont val="Tahoma"/>
            <family val="2"/>
          </rPr>
          <t xml:space="preserve">Información relevante del archivo final entregado como soporte del cálculo (Nombre, escala, etc.). 
</t>
        </r>
      </text>
    </comment>
    <comment ref="Q38" authorId="0" shapeId="0" xr:uid="{69603F39-1B35-4EDB-BCDF-DC9ED1C96F5C}">
      <text>
        <r>
          <rPr>
            <sz val="9"/>
            <color indexed="81"/>
            <rFont val="Tahoma"/>
            <family val="2"/>
          </rPr>
          <t xml:space="preserve">Información relevante del archivo final entregado como soporte del cálculo (Nombre, escala, etc.). 
</t>
        </r>
      </text>
    </comment>
    <comment ref="Q39" authorId="0" shapeId="0" xr:uid="{1733556B-0275-406C-AC6D-ED1FC9A0FD8A}">
      <text>
        <r>
          <rPr>
            <sz val="9"/>
            <color indexed="81"/>
            <rFont val="Tahoma"/>
            <family val="2"/>
          </rPr>
          <t xml:space="preserve">Información relevante del archivo final entregado como soporte del cálculo (Nombre, escala, etc.). 
</t>
        </r>
      </text>
    </comment>
    <comment ref="Q40" authorId="0" shapeId="0" xr:uid="{5D814D60-FCE5-4294-B0ED-809E9C2187F9}">
      <text>
        <r>
          <rPr>
            <sz val="9"/>
            <color indexed="81"/>
            <rFont val="Tahoma"/>
            <family val="2"/>
          </rPr>
          <t xml:space="preserve">Información relevante del archivo final entregado como soporte del cálculo (Nombre, escala, etc.). 
</t>
        </r>
      </text>
    </comment>
    <comment ref="Q41" authorId="0" shapeId="0" xr:uid="{2DDFB48C-99D7-4AEF-AA76-DF5388B778EC}">
      <text>
        <r>
          <rPr>
            <sz val="9"/>
            <color indexed="81"/>
            <rFont val="Tahoma"/>
            <family val="2"/>
          </rPr>
          <t xml:space="preserve">Información relevante del archivo final entregado como soporte del cálculo (Nombre, escala, etc.). 
</t>
        </r>
      </text>
    </comment>
    <comment ref="Q42" authorId="0" shapeId="0" xr:uid="{88DB525D-EF29-4459-A53A-AC4C9B6F90A9}">
      <text>
        <r>
          <rPr>
            <sz val="9"/>
            <color indexed="81"/>
            <rFont val="Tahoma"/>
            <family val="2"/>
          </rPr>
          <t xml:space="preserve">Información relevante del archivo final entregado como soporte del cálculo (Nombre, escala, etc.). 
</t>
        </r>
      </text>
    </comment>
    <comment ref="Q43" authorId="0" shapeId="0" xr:uid="{ADCD0A35-96C8-4A49-AA97-2DCC8B42E209}">
      <text>
        <r>
          <rPr>
            <sz val="9"/>
            <color indexed="81"/>
            <rFont val="Tahoma"/>
            <family val="2"/>
          </rPr>
          <t xml:space="preserve">Información relevante del archivo final entregado como soporte del cálculo (Nombre, escala, etc.). 
</t>
        </r>
      </text>
    </comment>
    <comment ref="Q44" authorId="0" shapeId="0" xr:uid="{DCBCD925-3411-4E11-85B5-1BBB330C9DD3}">
      <text>
        <r>
          <rPr>
            <sz val="9"/>
            <color indexed="81"/>
            <rFont val="Tahoma"/>
            <family val="2"/>
          </rPr>
          <t xml:space="preserve">Información relevante del archivo final entregado como soporte del cálculo (Nombre, escala, etc.). 
</t>
        </r>
      </text>
    </comment>
    <comment ref="Q45" authorId="0" shapeId="0" xr:uid="{B62901EC-EC3F-49DD-856B-C7C3F6B813A2}">
      <text>
        <r>
          <rPr>
            <sz val="9"/>
            <color indexed="81"/>
            <rFont val="Tahoma"/>
            <family val="2"/>
          </rPr>
          <t xml:space="preserve">Información relevante del archivo final entregado como soporte del cálculo (Nombre, escala, etc.).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Jeymi Motta Huertas</author>
  </authors>
  <commentList>
    <comment ref="D17" authorId="0" shapeId="0" xr:uid="{E08CFBCD-31BD-4436-BE22-B797959C3717}">
      <text>
        <r>
          <rPr>
            <sz val="11"/>
            <color theme="1"/>
            <rFont val="Aptos Narrow"/>
            <family val="2"/>
            <scheme val="minor"/>
          </rPr>
          <t xml:space="preserve">El dato se debe diligenciar en las 3
unidades de medida
</t>
        </r>
      </text>
    </comment>
    <comment ref="Q19" authorId="0" shapeId="0" xr:uid="{FA642ECC-CED6-4DD7-8B1B-B808905A25FC}">
      <text>
        <r>
          <rPr>
            <sz val="9"/>
            <color indexed="81"/>
            <rFont val="Tahoma"/>
            <family val="2"/>
          </rPr>
          <t xml:space="preserve">Información relevante del archivo final entregado como soporte del cálculo (Nombre, escala, etc.). 
</t>
        </r>
      </text>
    </comment>
    <comment ref="Q20" authorId="0" shapeId="0" xr:uid="{26D011B1-48C0-407A-9BFC-B2B823551B4A}">
      <text>
        <r>
          <rPr>
            <sz val="9"/>
            <color indexed="81"/>
            <rFont val="Tahoma"/>
            <family val="2"/>
          </rPr>
          <t xml:space="preserve">Información relevante del archivo final entregado como soporte del cálculo (Nombre, escala, etc.). 
</t>
        </r>
      </text>
    </comment>
    <comment ref="Q21" authorId="0" shapeId="0" xr:uid="{B40A654B-BC66-4F3A-AA61-AF19BB949C55}">
      <text>
        <r>
          <rPr>
            <sz val="9"/>
            <color indexed="81"/>
            <rFont val="Tahoma"/>
            <family val="2"/>
          </rPr>
          <t xml:space="preserve">Información relevante del archivo final entregado como soporte del cálculo (Nombre, escala, etc.). 
</t>
        </r>
      </text>
    </comment>
    <comment ref="Q22" authorId="0" shapeId="0" xr:uid="{246291C3-69FD-455D-85EB-24628E46E34B}">
      <text>
        <r>
          <rPr>
            <sz val="9"/>
            <color indexed="81"/>
            <rFont val="Tahoma"/>
            <family val="2"/>
          </rPr>
          <t xml:space="preserve">Información relevante del archivo final entregado como soporte del cálculo (Nombre, escala, etc.). 
</t>
        </r>
      </text>
    </comment>
    <comment ref="Q23" authorId="0" shapeId="0" xr:uid="{D6ACCA65-80F9-47C3-85FE-995BEA0A82A7}">
      <text>
        <r>
          <rPr>
            <sz val="9"/>
            <color indexed="81"/>
            <rFont val="Tahoma"/>
            <family val="2"/>
          </rPr>
          <t xml:space="preserve">Información relevante del archivo final entregado como soporte del cálculo (Nombre, escala, etc.). 
</t>
        </r>
      </text>
    </comment>
    <comment ref="Q24" authorId="0" shapeId="0" xr:uid="{A6372E5C-1691-4C18-9F51-FED65B875CAA}">
      <text>
        <r>
          <rPr>
            <sz val="9"/>
            <color indexed="81"/>
            <rFont val="Tahoma"/>
            <family val="2"/>
          </rPr>
          <t xml:space="preserve">Información relevante del archivo final entregado como soporte del cálculo (Nombre, escala, etc.). 
</t>
        </r>
      </text>
    </comment>
    <comment ref="Q25" authorId="0" shapeId="0" xr:uid="{7590361B-71E8-4ED7-B5EC-1E348DBC8847}">
      <text>
        <r>
          <rPr>
            <sz val="9"/>
            <color indexed="81"/>
            <rFont val="Tahoma"/>
            <family val="2"/>
          </rPr>
          <t xml:space="preserve">Información relevante del archivo final entregado como soporte del cálculo (Nombre, escala, etc.). 
</t>
        </r>
      </text>
    </comment>
    <comment ref="Q26" authorId="0" shapeId="0" xr:uid="{181787F2-A471-4CDF-8CEA-82EE792CC2AF}">
      <text>
        <r>
          <rPr>
            <sz val="9"/>
            <color indexed="81"/>
            <rFont val="Tahoma"/>
            <family val="2"/>
          </rPr>
          <t xml:space="preserve">Información relevante del archivo final entregado como soporte del cálculo (Nombre, escala, etc.). 
</t>
        </r>
      </text>
    </comment>
    <comment ref="Q27" authorId="0" shapeId="0" xr:uid="{623A597F-749A-4D5B-A44A-CCF8C263D0FE}">
      <text>
        <r>
          <rPr>
            <sz val="9"/>
            <color indexed="81"/>
            <rFont val="Tahoma"/>
            <family val="2"/>
          </rPr>
          <t xml:space="preserve">Información relevante del archivo final entregado como soporte del cálculo (Nombre, escala, etc.). 
</t>
        </r>
      </text>
    </comment>
    <comment ref="Q28" authorId="0" shapeId="0" xr:uid="{90D0204F-3376-495B-BD84-6813B4878550}">
      <text>
        <r>
          <rPr>
            <sz val="9"/>
            <color indexed="81"/>
            <rFont val="Tahoma"/>
            <family val="2"/>
          </rPr>
          <t xml:space="preserve">Información relevante del archivo final entregado como soporte del cálculo (Nombre, escala, etc.). 
</t>
        </r>
      </text>
    </comment>
    <comment ref="Q29" authorId="0" shapeId="0" xr:uid="{DC67ADF9-1420-4F25-BCD7-AE1FA6D85A25}">
      <text>
        <r>
          <rPr>
            <sz val="9"/>
            <color indexed="81"/>
            <rFont val="Tahoma"/>
            <family val="2"/>
          </rPr>
          <t xml:space="preserve">Información relevante del archivo final entregado como soporte del cálculo (Nombre, escala, etc.). 
</t>
        </r>
      </text>
    </comment>
    <comment ref="Q30" authorId="0" shapeId="0" xr:uid="{FD136BD6-D441-4B54-B0C6-5454DD7C139D}">
      <text>
        <r>
          <rPr>
            <sz val="9"/>
            <color indexed="81"/>
            <rFont val="Tahoma"/>
            <family val="2"/>
          </rPr>
          <t xml:space="preserve">Información relevante del archivo final entregado como soporte del cálculo (Nombre, escala, etc.). 
</t>
        </r>
      </text>
    </comment>
    <comment ref="Q31" authorId="0" shapeId="0" xr:uid="{613EDE34-6B82-4573-A00C-F310373D750C}">
      <text>
        <r>
          <rPr>
            <sz val="9"/>
            <color indexed="81"/>
            <rFont val="Tahoma"/>
            <family val="2"/>
          </rPr>
          <t xml:space="preserve">Información relevante del archivo final entregado como soporte del cálculo (Nombre, escala, etc.). 
</t>
        </r>
      </text>
    </comment>
    <comment ref="Q32" authorId="0" shapeId="0" xr:uid="{6BD86287-7E16-488A-84D1-004CEA7F050F}">
      <text>
        <r>
          <rPr>
            <sz val="9"/>
            <color indexed="81"/>
            <rFont val="Tahoma"/>
            <family val="2"/>
          </rPr>
          <t xml:space="preserve">Información relevante del archivo final entregado como soporte del cálculo (Nombre, escala, etc.). 
</t>
        </r>
      </text>
    </comment>
    <comment ref="Q33" authorId="0" shapeId="0" xr:uid="{2FC0F76C-F060-4E06-B563-4842F9D7DF85}">
      <text>
        <r>
          <rPr>
            <sz val="9"/>
            <color indexed="81"/>
            <rFont val="Tahoma"/>
            <family val="2"/>
          </rPr>
          <t xml:space="preserve">Información relevante del archivo final entregado como soporte del cálculo (Nombre, escala, etc.). 
</t>
        </r>
      </text>
    </comment>
    <comment ref="Q34" authorId="0" shapeId="0" xr:uid="{A099A4A1-E135-44AA-8609-FEEE2828C1D9}">
      <text>
        <r>
          <rPr>
            <sz val="9"/>
            <color indexed="81"/>
            <rFont val="Tahoma"/>
            <family val="2"/>
          </rPr>
          <t xml:space="preserve">Información relevante del archivo final entregado como soporte del cálculo (Nombre, escala, etc.). 
</t>
        </r>
      </text>
    </comment>
    <comment ref="Q35" authorId="0" shapeId="0" xr:uid="{FE53C957-94B4-49A5-8F24-31A6068277F2}">
      <text>
        <r>
          <rPr>
            <sz val="9"/>
            <color indexed="81"/>
            <rFont val="Tahoma"/>
            <family val="2"/>
          </rPr>
          <t xml:space="preserve">Información relevante del archivo final entregado como soporte del cálculo (Nombre, escala, etc.). 
</t>
        </r>
      </text>
    </comment>
    <comment ref="Q36" authorId="0" shapeId="0" xr:uid="{AFB35F71-E4B9-47DE-B807-1EECE3971ADB}">
      <text>
        <r>
          <rPr>
            <sz val="9"/>
            <color indexed="81"/>
            <rFont val="Tahoma"/>
            <family val="2"/>
          </rPr>
          <t xml:space="preserve">Información relevante del archivo final entregado como soporte del cálculo (Nombre, escala, etc.). 
</t>
        </r>
      </text>
    </comment>
    <comment ref="Q37" authorId="0" shapeId="0" xr:uid="{8585ED5F-CC22-4F06-BF09-1875A6A88DCF}">
      <text>
        <r>
          <rPr>
            <sz val="9"/>
            <color indexed="81"/>
            <rFont val="Tahoma"/>
            <family val="2"/>
          </rPr>
          <t xml:space="preserve">Información relevante del archivo final entregado como soporte del cálculo (Nombre, escala, etc.). 
</t>
        </r>
      </text>
    </comment>
    <comment ref="Q38" authorId="0" shapeId="0" xr:uid="{841ECBDB-F127-4DB7-A88D-8B87ABB641F7}">
      <text>
        <r>
          <rPr>
            <sz val="9"/>
            <color indexed="81"/>
            <rFont val="Tahoma"/>
            <family val="2"/>
          </rPr>
          <t xml:space="preserve">Información relevante del archivo final entregado como soporte del cálculo (Nombre, escala, etc.). 
</t>
        </r>
      </text>
    </comment>
    <comment ref="Q39" authorId="0" shapeId="0" xr:uid="{9BA79E2C-4D47-4922-9826-2ECCC9184209}">
      <text>
        <r>
          <rPr>
            <sz val="9"/>
            <color indexed="81"/>
            <rFont val="Tahoma"/>
            <family val="2"/>
          </rPr>
          <t xml:space="preserve">Información relevante del archivo final entregado como soporte del cálculo (Nombre, escala, etc.). 
</t>
        </r>
      </text>
    </comment>
    <comment ref="Q40" authorId="0" shapeId="0" xr:uid="{CD7AFCAF-46FF-4941-AB43-46D83144D938}">
      <text>
        <r>
          <rPr>
            <sz val="9"/>
            <color indexed="81"/>
            <rFont val="Tahoma"/>
            <family val="2"/>
          </rPr>
          <t xml:space="preserve">Información relevante del archivo final entregado como soporte del cálculo (Nombre, escala, etc.). 
</t>
        </r>
      </text>
    </comment>
    <comment ref="Q41" authorId="0" shapeId="0" xr:uid="{82410D86-A0C7-453D-BC62-313873AF984B}">
      <text>
        <r>
          <rPr>
            <sz val="9"/>
            <color indexed="81"/>
            <rFont val="Tahoma"/>
            <family val="2"/>
          </rPr>
          <t xml:space="preserve">Información relevante del archivo final entregado como soporte del cálculo (Nombre, escala, etc.). 
</t>
        </r>
      </text>
    </comment>
    <comment ref="Q42" authorId="0" shapeId="0" xr:uid="{24A5F1DC-4985-4A8D-9007-AA28C48CF9BF}">
      <text>
        <r>
          <rPr>
            <sz val="9"/>
            <color indexed="81"/>
            <rFont val="Tahoma"/>
            <family val="2"/>
          </rPr>
          <t xml:space="preserve">Información relevante del archivo final entregado como soporte del cálculo (Nombre, escala, etc.). 
</t>
        </r>
      </text>
    </comment>
    <comment ref="Q43" authorId="0" shapeId="0" xr:uid="{E555EEE8-068A-4A98-A2E3-CEF45DDE3E3C}">
      <text>
        <r>
          <rPr>
            <sz val="9"/>
            <color indexed="81"/>
            <rFont val="Tahoma"/>
            <family val="2"/>
          </rPr>
          <t xml:space="preserve">Información relevante del archivo final entregado como soporte del cálculo (Nombre, escala, etc.). 
</t>
        </r>
      </text>
    </comment>
    <comment ref="Q44" authorId="0" shapeId="0" xr:uid="{843A6AA2-97AD-4F24-87DC-09F0190CABBC}">
      <text>
        <r>
          <rPr>
            <sz val="9"/>
            <color indexed="81"/>
            <rFont val="Tahoma"/>
            <family val="2"/>
          </rPr>
          <t xml:space="preserve">Información relevante del archivo final entregado como soporte del cálculo (Nombre, escala, etc.). 
</t>
        </r>
      </text>
    </comment>
    <comment ref="Q45" authorId="0" shapeId="0" xr:uid="{86D387D9-61A8-4CC8-8394-A25614AA59E1}">
      <text>
        <r>
          <rPr>
            <sz val="9"/>
            <color indexed="81"/>
            <rFont val="Tahoma"/>
            <family val="2"/>
          </rPr>
          <t xml:space="preserve">Información relevante del archivo final entregado como soporte del cálculo (Nombre, escala, etc.). 
</t>
        </r>
      </text>
    </comment>
  </commentList>
</comments>
</file>

<file path=xl/sharedStrings.xml><?xml version="1.0" encoding="utf-8"?>
<sst xmlns="http://schemas.openxmlformats.org/spreadsheetml/2006/main" count="432" uniqueCount="101">
  <si>
    <t>Ministerio de Ambiente y Desarrollo Sostenible</t>
  </si>
  <si>
    <t>Dirección de Asunto Ambientales, Sectorial y Urbana - Grupo de Gestión Ambiental Urbana</t>
  </si>
  <si>
    <t>13. GUIA DE NOTA TÉCNICA - POBLACIÓN URBANA EXPUESTA A RUIDO POR ENCIMA DEL NIVEL DE REFERENCIA</t>
  </si>
  <si>
    <r>
      <t>Área urbana</t>
    </r>
    <r>
      <rPr>
        <sz val="8"/>
        <rFont val="Arial Narrow"/>
        <family val="2"/>
      </rPr>
      <t> </t>
    </r>
  </si>
  <si>
    <t>Código Área Urbana</t>
  </si>
  <si>
    <r>
      <t>Entidad, área o dependencia que produce la información</t>
    </r>
    <r>
      <rPr>
        <sz val="8"/>
        <rFont val="Arial Narrow"/>
        <family val="2"/>
      </rPr>
      <t> </t>
    </r>
  </si>
  <si>
    <t>Fecha fuente de información del Mapa de Ruido</t>
  </si>
  <si>
    <t>Fecha fuente de información poblacional</t>
  </si>
  <si>
    <t xml:space="preserve">Nota: </t>
  </si>
  <si>
    <r>
      <t>Año de reporte</t>
    </r>
    <r>
      <rPr>
        <sz val="8"/>
        <rFont val="Arial Narrow"/>
        <family val="2"/>
      </rPr>
      <t> </t>
    </r>
  </si>
  <si>
    <t xml:space="preserve">Links de consulta para obtener los datos de cálculo: </t>
  </si>
  <si>
    <t>Variables Iniciales</t>
  </si>
  <si>
    <t xml:space="preserve">Proyecciones y retroproyecciones de población municipal para el periodo 1985-2019 y 2020-2035 con base en el CNPV 2018 </t>
  </si>
  <si>
    <t>link1</t>
  </si>
  <si>
    <t>https://geoportal.dane.gov.co/geovisores/sociedad/cnpv-2018/</t>
  </si>
  <si>
    <r>
      <t xml:space="preserve">Total de unidades de vivienda con personas presentes </t>
    </r>
    <r>
      <rPr>
        <sz val="8"/>
        <color rgb="FF000000"/>
        <rFont val="Arial Narrow"/>
        <family val="2"/>
      </rPr>
      <t xml:space="preserve">(Se obtiene de los  links 1 y/o 2 )  </t>
    </r>
  </si>
  <si>
    <r>
      <t xml:space="preserve">Población Cabecera Municipal (censo) </t>
    </r>
    <r>
      <rPr>
        <sz val="8"/>
        <color rgb="FF000000"/>
        <rFont val="Arial Narrow"/>
        <family val="2"/>
      </rPr>
      <t>(Se obtiene de los  links 3 y/o 4 )</t>
    </r>
    <r>
      <rPr>
        <b/>
        <sz val="8"/>
        <color rgb="FF000000"/>
        <rFont val="Arial Narrow"/>
        <family val="2"/>
      </rPr>
      <t xml:space="preserve"> </t>
    </r>
  </si>
  <si>
    <t>link2</t>
  </si>
  <si>
    <t>https://geoportal.dane.gov.co/#gsc.tab=0</t>
  </si>
  <si>
    <r>
      <t xml:space="preserve">Total de hogares  </t>
    </r>
    <r>
      <rPr>
        <sz val="8"/>
        <color rgb="FF000000"/>
        <rFont val="Arial Narrow"/>
        <family val="2"/>
      </rPr>
      <t xml:space="preserve">(Se obtiene de los  links 1 y/o 2 ) </t>
    </r>
  </si>
  <si>
    <r>
      <t xml:space="preserve">Población Centros Poblados y Rural Disperso  </t>
    </r>
    <r>
      <rPr>
        <sz val="8"/>
        <color rgb="FF000000"/>
        <rFont val="Arial Narrow"/>
        <family val="2"/>
      </rPr>
      <t xml:space="preserve">(Se obtiene de los  links 3 y/o 4 ) </t>
    </r>
  </si>
  <si>
    <t>link3</t>
  </si>
  <si>
    <t>https://www.dane.gov.co/files/censo2018/proyecciones-de-poblacion/Municipal/DCD-area-proypoblacion-Mun-2020-2035-ActPostCOVID-19.xlsx</t>
  </si>
  <si>
    <r>
      <t xml:space="preserve">Total de personas  </t>
    </r>
    <r>
      <rPr>
        <sz val="8"/>
        <color rgb="FF000000"/>
        <rFont val="Arial Narrow"/>
        <family val="2"/>
      </rPr>
      <t>(Se obtiene de los  links 1 y/o 2 )</t>
    </r>
    <r>
      <rPr>
        <b/>
        <sz val="8"/>
        <color rgb="FF000000"/>
        <rFont val="Arial Narrow"/>
        <family val="2"/>
      </rPr>
      <t xml:space="preserve"> </t>
    </r>
  </si>
  <si>
    <t>Población Total</t>
  </si>
  <si>
    <t>link4</t>
  </si>
  <si>
    <t>https://www.dane.gov.co/index.php/estadisticas-por-tema/demografia-y-poblacion/proyecciones-de-poblacion</t>
  </si>
  <si>
    <t>Personas por hogar - habitantes promedio que constituyen un hogar en el área censada – HPH (Hab/hogar)</t>
  </si>
  <si>
    <r>
      <t xml:space="preserve">Hogares Cabecera Municipal - TH </t>
    </r>
    <r>
      <rPr>
        <sz val="8"/>
        <color rgb="FF000000"/>
        <rFont val="Arial Narrow"/>
        <family val="2"/>
      </rPr>
      <t xml:space="preserve">(Se obtiene de los  links 3 y/o 4 ) </t>
    </r>
  </si>
  <si>
    <t>AUEP (Km2) - Área de las zonas en las cuales se determinó incumplimiento del valor de referencia</t>
  </si>
  <si>
    <r>
      <t xml:space="preserve">Hogares Centros Poblados y Rural Disperso </t>
    </r>
    <r>
      <rPr>
        <sz val="8"/>
        <color rgb="FF000000"/>
        <rFont val="Arial Narrow"/>
        <family val="2"/>
      </rPr>
      <t xml:space="preserve"> (Se obtiene de los  links 3 y/o 4 ) </t>
    </r>
  </si>
  <si>
    <t>Unidad Territorial de análisis</t>
  </si>
  <si>
    <t>Cod</t>
  </si>
  <si>
    <t>Área</t>
  </si>
  <si>
    <t>Área de las edificaciones</t>
  </si>
  <si>
    <t>Numero de pisos</t>
  </si>
  <si>
    <t>Área Construida - ATxE</t>
  </si>
  <si>
    <t>Área por cada hogar - APH (km2/hogar)</t>
  </si>
  <si>
    <t>No. Hogares por edificación - HxE (km2)</t>
  </si>
  <si>
    <t>Población de la unidad</t>
  </si>
  <si>
    <t>Densidad Poblacional (Hab/ha)</t>
  </si>
  <si>
    <t>Habitantes por edificación (Hab/E)</t>
  </si>
  <si>
    <t>PUAR (Hab)</t>
  </si>
  <si>
    <t>% PUAR</t>
  </si>
  <si>
    <t>Archivo de Soporte</t>
  </si>
  <si>
    <r>
      <rPr>
        <b/>
        <sz val="9"/>
        <color rgb="FF000000"/>
        <rFont val="Arial Narrow"/>
        <family val="2"/>
      </rPr>
      <t xml:space="preserve">Nota: 
Se deberá adjuntar como evidencia del cumplimiento de la metodología, como mínimo lo siguiente:
</t>
    </r>
    <r>
      <rPr>
        <sz val="9"/>
        <color rgb="FF000000"/>
        <rFont val="Arial Narrow"/>
        <family val="2"/>
      </rPr>
      <t xml:space="preserve">1.	 Archivos geográficos  de los Mapas de Ruido  ( incluyendo fuentes y fechas)
2. Mapas que represente los archivos geográficos en el contexto territorial (los mapas deben llevar una leyenda donde se identifique claramente  la escala de decibeles). 
Los archivos geográficos pueden ser entregados en una carpeta comprimida en formato .Zip que incluya los diferentes shapefile, o una base de datos geográfica (GDB) que incluya los diferentes featureclass. 
La población urbana debe ser igual a la población urbana de la cabecera proyectada según último censo del DANE.  
Se deben nombrar y enumerar los archivos de soporte de cálculo de la siguiente forma:  
[Código DANE municipio]_[Nombre municipio]_13_RUIDO_[# del archivo soporte (en caso de que se envíe más de 1 archivo de soporte)] 
Ejemplo:  
11001_BOGOTA_13_RUIDO _1 
11001_BOGOTA_13_RUIDO_2 </t>
    </r>
  </si>
  <si>
    <t>m2</t>
  </si>
  <si>
    <t>Ha</t>
  </si>
  <si>
    <t>Km2</t>
  </si>
  <si>
    <t xml:space="preserve">Información relevante (Nombre, escala, etc.). </t>
  </si>
  <si>
    <t>Unidad 20</t>
  </si>
  <si>
    <t>Unidad 21</t>
  </si>
  <si>
    <t>Unidad 22</t>
  </si>
  <si>
    <t>Unidad 23</t>
  </si>
  <si>
    <t>Unidad 24</t>
  </si>
  <si>
    <t>Unidad 25</t>
  </si>
  <si>
    <t xml:space="preserve">Área Total de la Unidad de análisis - ATU </t>
  </si>
  <si>
    <t xml:space="preserve">Área construida (m2) - ATC </t>
  </si>
  <si>
    <t>Numero de habitantes en el área de estudio - NHTAE</t>
  </si>
  <si>
    <t>Factor de densidad - FDP (Hab/km2)</t>
  </si>
  <si>
    <t xml:space="preserve">Recuerde que todos los datos reportados en esta nota técnica deben ir acompañados de los soportes geográficos solicitados. Se deben diligenciar todos los espacios de color verde. </t>
  </si>
  <si>
    <t>Bogotá</t>
  </si>
  <si>
    <t>ANTONIO NARIÑO</t>
  </si>
  <si>
    <t>BARRIOS UNIDOS</t>
  </si>
  <si>
    <t>BOSA</t>
  </si>
  <si>
    <t>CANDELARIA</t>
  </si>
  <si>
    <t>CHAPINERO</t>
  </si>
  <si>
    <t>CIUDAD BOLIVAR</t>
  </si>
  <si>
    <t>ENGATIVA</t>
  </si>
  <si>
    <t>FONTIBON</t>
  </si>
  <si>
    <t>KENNEDY</t>
  </si>
  <si>
    <t>LOS MARTIRES</t>
  </si>
  <si>
    <t>PUENTE ARANDA</t>
  </si>
  <si>
    <t>RAFAEL URIBE URIBE</t>
  </si>
  <si>
    <t>SAN CRISTOBAL</t>
  </si>
  <si>
    <t>SANTA FE</t>
  </si>
  <si>
    <t>SUBA</t>
  </si>
  <si>
    <t>TEUSAQUILLO</t>
  </si>
  <si>
    <t>TUNJUELITO</t>
  </si>
  <si>
    <t>USAQUEN</t>
  </si>
  <si>
    <t>USME</t>
  </si>
  <si>
    <t>SDA/SCAAV/RMRAB</t>
  </si>
  <si>
    <t>11001_BOGOTA_13_RUIDO_12</t>
  </si>
  <si>
    <t>11001_BOGOTA_13_RUIDO_7</t>
  </si>
  <si>
    <t>11001_BOGOTA_13_RUIDO_17</t>
  </si>
  <si>
    <t>11001_BOGOTA_13_RUIDO_2</t>
  </si>
  <si>
    <t>11001_BOGOTA_13_RUIDO_19</t>
  </si>
  <si>
    <t>11001_BOGOTA_13_RUIDO_10</t>
  </si>
  <si>
    <t>11001_BOGOTA_13_RUIDO_9</t>
  </si>
  <si>
    <t>11001_BOGOTA_13_RUIDO_8</t>
  </si>
  <si>
    <t>11001_BOGOTA_13_RUIDO_14</t>
  </si>
  <si>
    <t>11001_BOGOTA_13_RUIDO_16</t>
  </si>
  <si>
    <t>11001_BOGOTA_13_RUIDO_18</t>
  </si>
  <si>
    <t>11001_BOGOTA_13_RUIDO_4</t>
  </si>
  <si>
    <t>11001_BOGOTA_13_RUIDO_3</t>
  </si>
  <si>
    <t>11001_BOGOTA_13_RUIDO_11</t>
  </si>
  <si>
    <t>11001_BOGOTA_13_RUIDO_13</t>
  </si>
  <si>
    <t>11001_BOGOTA_13_RUIDO_6</t>
  </si>
  <si>
    <t>11001_BOGOTA_13_RUIDO_1</t>
  </si>
  <si>
    <t>11001_BOGOTA_13_RUIDO_5</t>
  </si>
  <si>
    <t>11001_BOGOTA_13_RUIDO_15, escala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</si>
</sst>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Aptos Narrow"/>
      <family val="2"/>
      <scheme val="minor"/>
    </font>
    <font>
      <u/>
      <sz val="11"/>
      <color theme="10"/>
      <name val="Aptos Narrow"/>
      <family val="2"/>
      <scheme val="minor"/>
    </font>
    <font>
      <b/>
      <sz val="8"/>
      <color theme="1"/>
      <name val="Arial Narrow"/>
      <family val="2"/>
    </font>
    <font>
      <sz val="11"/>
      <color theme="1"/>
      <name val="Arial Narrow"/>
      <family val="2"/>
    </font>
    <font>
      <b/>
      <sz val="8"/>
      <name val="Arial Narrow"/>
      <family val="2"/>
    </font>
    <font>
      <sz val="8"/>
      <name val="Arial Narrow"/>
      <family val="2"/>
    </font>
    <font>
      <i/>
      <sz val="8"/>
      <color rgb="FF7F7F7F"/>
      <name val="Arial Narrow"/>
      <family val="2"/>
    </font>
    <font>
      <sz val="8"/>
      <color rgb="FF7F7F7F"/>
      <name val="Arial Narrow"/>
      <family val="2"/>
    </font>
    <font>
      <b/>
      <sz val="8"/>
      <color rgb="FF000000"/>
      <name val="Arial Narrow"/>
      <family val="2"/>
    </font>
    <font>
      <b/>
      <sz val="11"/>
      <color theme="1"/>
      <name val="Arial Narrow"/>
      <family val="2"/>
    </font>
    <font>
      <sz val="9"/>
      <color rgb="FF000000"/>
      <name val="Arial Narrow"/>
      <family val="2"/>
    </font>
    <font>
      <sz val="8"/>
      <color rgb="FF000000"/>
      <name val="Arial Narrow"/>
      <family val="2"/>
    </font>
    <font>
      <sz val="8"/>
      <color theme="1"/>
      <name val="Arial Narrow"/>
      <family val="2"/>
    </font>
    <font>
      <i/>
      <sz val="8"/>
      <name val="Arial Narrow"/>
      <family val="2"/>
    </font>
    <font>
      <b/>
      <sz val="12"/>
      <color theme="1"/>
      <name val="Arial Narrow"/>
      <family val="2"/>
    </font>
    <font>
      <sz val="11"/>
      <color rgb="FF000000"/>
      <name val="Calibri"/>
      <family val="2"/>
    </font>
    <font>
      <sz val="9"/>
      <color indexed="81"/>
      <name val="Tahoma"/>
      <family val="2"/>
    </font>
    <font>
      <b/>
      <sz val="9"/>
      <color rgb="FF000000"/>
      <name val="Arial Narrow"/>
      <family val="2"/>
    </font>
    <font>
      <b/>
      <sz val="11"/>
      <color theme="1"/>
      <name val="Aptos Narrow"/>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rgb="FF000000"/>
      </left>
      <right style="thin">
        <color rgb="FF000000"/>
      </right>
      <top style="thin">
        <color rgb="FF000000"/>
      </top>
      <bottom style="medium">
        <color rgb="FF000000"/>
      </bottom>
      <diagonal/>
    </border>
    <border>
      <left style="medium">
        <color indexed="64"/>
      </left>
      <right/>
      <top/>
      <bottom/>
      <diagonal/>
    </border>
    <border>
      <left/>
      <right style="medium">
        <color indexed="64"/>
      </right>
      <top/>
      <bottom/>
      <diagonal/>
    </border>
    <border>
      <left/>
      <right/>
      <top/>
      <bottom style="medium">
        <color rgb="FF000000"/>
      </bottom>
      <diagonal/>
    </border>
    <border>
      <left/>
      <right style="medium">
        <color rgb="FF000000"/>
      </right>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rgb="FF000000"/>
      </top>
      <bottom style="thin">
        <color rgb="FF000000"/>
      </bottom>
      <diagonal/>
    </border>
    <border>
      <left style="thin">
        <color rgb="FF000000"/>
      </left>
      <right style="medium">
        <color indexed="64"/>
      </right>
      <top style="medium">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top/>
      <bottom style="medium">
        <color rgb="FF000000"/>
      </bottom>
      <diagonal/>
    </border>
    <border>
      <left style="thin">
        <color rgb="FF000000"/>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rgb="FF000000"/>
      </left>
      <right style="medium">
        <color indexed="64"/>
      </right>
      <top style="thin">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rgb="FF000000"/>
      </left>
      <right/>
      <top style="thin">
        <color indexed="64"/>
      </top>
      <bottom/>
      <diagonal/>
    </border>
    <border>
      <left/>
      <right/>
      <top style="thin">
        <color indexed="64"/>
      </top>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style="thin">
        <color indexed="64"/>
      </top>
      <bottom/>
      <diagonal/>
    </border>
    <border>
      <left style="medium">
        <color rgb="FF000000"/>
      </left>
      <right/>
      <top/>
      <bottom style="medium">
        <color rgb="FF000000"/>
      </bottom>
      <diagonal/>
    </border>
  </borders>
  <cellStyleXfs count="2">
    <xf numFmtId="0" fontId="0" fillId="0" borderId="0"/>
    <xf numFmtId="0" fontId="1" fillId="0" borderId="0" applyNumberFormat="0" applyFill="0" applyBorder="0" applyAlignment="0" applyProtection="0"/>
  </cellStyleXfs>
  <cellXfs count="117">
    <xf numFmtId="0" fontId="0" fillId="0" borderId="0" xfId="0"/>
    <xf numFmtId="0" fontId="3" fillId="0" borderId="0" xfId="0" applyFont="1" applyProtection="1">
      <protection locked="0"/>
    </xf>
    <xf numFmtId="0" fontId="9" fillId="0" borderId="4" xfId="0" applyFont="1" applyBorder="1" applyProtection="1">
      <protection locked="0"/>
    </xf>
    <xf numFmtId="0" fontId="10" fillId="0" borderId="5" xfId="0" applyFont="1" applyBorder="1" applyAlignment="1" applyProtection="1">
      <alignment vertical="center" wrapText="1"/>
      <protection locked="0"/>
    </xf>
    <xf numFmtId="0" fontId="3" fillId="0" borderId="5" xfId="0" applyFont="1" applyBorder="1" applyProtection="1">
      <protection locked="0"/>
    </xf>
    <xf numFmtId="0" fontId="3" fillId="0" borderId="6" xfId="0" applyFont="1" applyBorder="1" applyProtection="1">
      <protection locked="0"/>
    </xf>
    <xf numFmtId="0" fontId="3" fillId="0" borderId="8" xfId="0" applyFont="1" applyBorder="1" applyProtection="1">
      <protection locked="0"/>
    </xf>
    <xf numFmtId="0" fontId="10" fillId="0" borderId="0" xfId="0" applyFont="1" applyAlignment="1" applyProtection="1">
      <alignment vertical="center" wrapText="1"/>
      <protection locked="0"/>
    </xf>
    <xf numFmtId="0" fontId="3" fillId="0" borderId="9" xfId="0" applyFont="1" applyBorder="1" applyProtection="1">
      <protection locked="0"/>
    </xf>
    <xf numFmtId="0" fontId="9" fillId="0" borderId="8" xfId="0" applyFont="1" applyBorder="1" applyProtection="1">
      <protection locked="0"/>
    </xf>
    <xf numFmtId="0" fontId="1" fillId="0" borderId="0" xfId="1" applyFill="1" applyBorder="1" applyAlignment="1" applyProtection="1">
      <protection locked="0"/>
    </xf>
    <xf numFmtId="0" fontId="1" fillId="0" borderId="0" xfId="1" applyFill="1" applyBorder="1" applyProtection="1">
      <protection locked="0"/>
    </xf>
    <xf numFmtId="2" fontId="11" fillId="0" borderId="3" xfId="0" applyNumberFormat="1" applyFont="1" applyBorder="1" applyAlignment="1">
      <alignment horizontal="center"/>
    </xf>
    <xf numFmtId="0" fontId="10" fillId="0" borderId="16" xfId="0" applyFont="1" applyBorder="1" applyAlignment="1" applyProtection="1">
      <alignment vertical="center" wrapText="1"/>
      <protection locked="0"/>
    </xf>
    <xf numFmtId="0" fontId="10" fillId="0" borderId="17" xfId="0" applyFont="1" applyBorder="1" applyAlignment="1" applyProtection="1">
      <alignment vertical="center" wrapText="1"/>
      <protection locked="0"/>
    </xf>
    <xf numFmtId="0" fontId="3" fillId="0" borderId="17" xfId="0" applyFont="1" applyBorder="1" applyProtection="1">
      <protection locked="0"/>
    </xf>
    <xf numFmtId="0" fontId="3" fillId="0" borderId="18" xfId="0" applyFont="1" applyBorder="1" applyProtection="1">
      <protection locked="0"/>
    </xf>
    <xf numFmtId="0" fontId="12" fillId="3" borderId="20" xfId="0" applyFont="1" applyFill="1" applyBorder="1" applyAlignment="1" applyProtection="1">
      <alignment horizontal="center"/>
      <protection locked="0"/>
    </xf>
    <xf numFmtId="0" fontId="4" fillId="0" borderId="26" xfId="0" applyFont="1" applyBorder="1" applyAlignment="1" applyProtection="1">
      <alignment horizontal="center" vertical="center" wrapText="1"/>
      <protection locked="0"/>
    </xf>
    <xf numFmtId="0" fontId="6" fillId="0" borderId="25" xfId="0" applyFont="1" applyBorder="1" applyAlignment="1" applyProtection="1">
      <alignment horizontal="center" vertical="center" wrapText="1"/>
      <protection locked="0"/>
    </xf>
    <xf numFmtId="0" fontId="7" fillId="0" borderId="26" xfId="0" applyFont="1" applyBorder="1" applyAlignment="1" applyProtection="1">
      <alignment horizontal="center" vertical="center" wrapText="1"/>
      <protection locked="0"/>
    </xf>
    <xf numFmtId="0" fontId="7" fillId="3" borderId="26" xfId="0" applyFont="1" applyFill="1" applyBorder="1" applyAlignment="1" applyProtection="1">
      <alignment horizontal="center" vertical="center" wrapText="1"/>
      <protection locked="0"/>
    </xf>
    <xf numFmtId="0" fontId="5" fillId="0" borderId="26" xfId="0" applyFont="1" applyBorder="1" applyAlignment="1">
      <alignment horizontal="center" vertical="center" wrapText="1"/>
    </xf>
    <xf numFmtId="4" fontId="5" fillId="0" borderId="26" xfId="0" applyNumberFormat="1" applyFont="1" applyBorder="1" applyAlignment="1">
      <alignment horizontal="center" vertical="center" wrapText="1"/>
    </xf>
    <xf numFmtId="2" fontId="5" fillId="0" borderId="26" xfId="0" applyNumberFormat="1" applyFont="1" applyBorder="1" applyAlignment="1">
      <alignment horizontal="center" vertical="center" wrapText="1"/>
    </xf>
    <xf numFmtId="0" fontId="13" fillId="3" borderId="27" xfId="0" applyFont="1" applyFill="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0" fontId="7" fillId="0" borderId="29" xfId="0" applyFont="1" applyBorder="1" applyAlignment="1" applyProtection="1">
      <alignment horizontal="center" vertical="center" wrapText="1"/>
      <protection locked="0"/>
    </xf>
    <xf numFmtId="0" fontId="7" fillId="3" borderId="29" xfId="0" applyFont="1" applyFill="1" applyBorder="1" applyAlignment="1" applyProtection="1">
      <alignment horizontal="center" vertical="center" wrapText="1"/>
      <protection locked="0"/>
    </xf>
    <xf numFmtId="0" fontId="5" fillId="0" borderId="29" xfId="0" applyFont="1" applyBorder="1" applyAlignment="1">
      <alignment horizontal="center" vertical="center" wrapText="1"/>
    </xf>
    <xf numFmtId="4" fontId="5" fillId="0" borderId="29" xfId="0" applyNumberFormat="1" applyFont="1" applyBorder="1" applyAlignment="1">
      <alignment horizontal="center" vertical="center" wrapText="1"/>
    </xf>
    <xf numFmtId="2" fontId="5" fillId="0" borderId="29" xfId="0" applyNumberFormat="1" applyFont="1" applyBorder="1" applyAlignment="1">
      <alignment horizontal="center" vertical="center" wrapText="1"/>
    </xf>
    <xf numFmtId="0" fontId="5" fillId="0" borderId="23" xfId="0" applyFont="1" applyBorder="1" applyAlignment="1">
      <alignment horizontal="center"/>
    </xf>
    <xf numFmtId="2" fontId="5" fillId="0" borderId="24" xfId="0" applyNumberFormat="1" applyFont="1" applyBorder="1" applyAlignment="1">
      <alignment horizontal="center"/>
    </xf>
    <xf numFmtId="0" fontId="5" fillId="0" borderId="33" xfId="0" applyFont="1" applyBorder="1" applyAlignment="1">
      <alignment horizontal="center"/>
    </xf>
    <xf numFmtId="0" fontId="13" fillId="3" borderId="33" xfId="0" applyFont="1" applyFill="1" applyBorder="1" applyAlignment="1" applyProtection="1">
      <alignment horizontal="center" vertical="center" wrapText="1"/>
      <protection locked="0"/>
    </xf>
    <xf numFmtId="0" fontId="15" fillId="0" borderId="0" xfId="0" applyFont="1" applyProtection="1">
      <protection locked="0"/>
    </xf>
    <xf numFmtId="0" fontId="11" fillId="3" borderId="38" xfId="0" applyFont="1" applyFill="1" applyBorder="1" applyAlignment="1" applyProtection="1">
      <alignment horizontal="center"/>
      <protection locked="0"/>
    </xf>
    <xf numFmtId="0" fontId="11" fillId="4" borderId="38" xfId="0" applyFont="1" applyFill="1" applyBorder="1" applyAlignment="1">
      <alignment horizontal="center"/>
    </xf>
    <xf numFmtId="3" fontId="11" fillId="3" borderId="14" xfId="0" applyNumberFormat="1" applyFont="1" applyFill="1" applyBorder="1" applyAlignment="1" applyProtection="1">
      <alignment horizontal="center"/>
      <protection locked="0"/>
    </xf>
    <xf numFmtId="3" fontId="11" fillId="3" borderId="3" xfId="0" applyNumberFormat="1" applyFont="1" applyFill="1" applyBorder="1" applyAlignment="1" applyProtection="1">
      <alignment horizontal="center"/>
      <protection locked="0"/>
    </xf>
    <xf numFmtId="3" fontId="11" fillId="3" borderId="38" xfId="0" applyNumberFormat="1" applyFont="1" applyFill="1" applyBorder="1" applyAlignment="1" applyProtection="1">
      <alignment horizontal="center"/>
      <protection locked="0"/>
    </xf>
    <xf numFmtId="3" fontId="5" fillId="3" borderId="38" xfId="0" applyNumberFormat="1" applyFont="1" applyFill="1" applyBorder="1" applyAlignment="1" applyProtection="1">
      <alignment horizontal="center"/>
      <protection locked="0"/>
    </xf>
    <xf numFmtId="3" fontId="5" fillId="3" borderId="45" xfId="0" applyNumberFormat="1" applyFont="1" applyFill="1" applyBorder="1" applyAlignment="1" applyProtection="1">
      <alignment horizontal="center"/>
      <protection locked="0"/>
    </xf>
    <xf numFmtId="0" fontId="0" fillId="0" borderId="46" xfId="0" applyBorder="1" applyAlignment="1">
      <alignment horizontal="center"/>
    </xf>
    <xf numFmtId="0" fontId="0" fillId="0" borderId="47" xfId="0" applyBorder="1" applyAlignment="1">
      <alignment horizontal="center"/>
    </xf>
    <xf numFmtId="0" fontId="0" fillId="0" borderId="48" xfId="0" applyBorder="1" applyAlignment="1">
      <alignment horizontal="center"/>
    </xf>
    <xf numFmtId="0" fontId="4" fillId="0" borderId="37"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5" fillId="3" borderId="2" xfId="0" applyFont="1" applyFill="1" applyBorder="1" applyAlignment="1" applyProtection="1">
      <alignment horizontal="center" vertical="center" wrapText="1"/>
      <protection locked="0"/>
    </xf>
    <xf numFmtId="0" fontId="5" fillId="3" borderId="38" xfId="0" applyFont="1" applyFill="1" applyBorder="1" applyAlignment="1" applyProtection="1">
      <alignment horizontal="center" vertical="center" wrapText="1"/>
      <protection locked="0"/>
    </xf>
    <xf numFmtId="0" fontId="18" fillId="0" borderId="51" xfId="0" applyFont="1" applyBorder="1" applyAlignment="1">
      <alignment horizontal="center" vertical="center"/>
    </xf>
    <xf numFmtId="0" fontId="18" fillId="0" borderId="52" xfId="0" applyFont="1" applyBorder="1" applyAlignment="1">
      <alignment horizontal="center" vertical="center"/>
    </xf>
    <xf numFmtId="0" fontId="18" fillId="0" borderId="53" xfId="0" applyFont="1" applyBorder="1" applyAlignment="1">
      <alignment horizontal="center" vertical="center"/>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18" fillId="0" borderId="54" xfId="0" applyFont="1" applyBorder="1" applyAlignment="1">
      <alignment horizontal="center" vertical="center"/>
    </xf>
    <xf numFmtId="0" fontId="18" fillId="0" borderId="55" xfId="0" applyFont="1" applyBorder="1" applyAlignment="1">
      <alignment horizontal="center" vertic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0" fontId="10" fillId="0" borderId="4"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16" xfId="0" applyFont="1" applyBorder="1" applyAlignment="1" applyProtection="1">
      <alignment horizontal="center" vertical="center" wrapText="1"/>
      <protection locked="0"/>
    </xf>
    <xf numFmtId="0" fontId="10" fillId="0" borderId="17" xfId="0" applyFont="1" applyBorder="1" applyAlignment="1" applyProtection="1">
      <alignment horizontal="center" vertical="center" wrapText="1"/>
      <protection locked="0"/>
    </xf>
    <xf numFmtId="0" fontId="10" fillId="0" borderId="18" xfId="0" applyFont="1" applyBorder="1" applyAlignment="1" applyProtection="1">
      <alignment horizontal="center" vertical="center" wrapText="1"/>
      <protection locked="0"/>
    </xf>
    <xf numFmtId="0" fontId="2" fillId="2" borderId="8" xfId="0" applyFont="1" applyFill="1" applyBorder="1" applyAlignment="1" applyProtection="1">
      <alignment horizontal="center"/>
      <protection locked="0"/>
    </xf>
    <xf numFmtId="0" fontId="2" fillId="2" borderId="0" xfId="0" applyFont="1" applyFill="1" applyAlignment="1" applyProtection="1">
      <alignment horizontal="center"/>
      <protection locked="0"/>
    </xf>
    <xf numFmtId="0" fontId="2" fillId="2" borderId="9" xfId="0" applyFont="1" applyFill="1" applyBorder="1" applyAlignment="1" applyProtection="1">
      <alignment horizontal="center"/>
      <protection locked="0"/>
    </xf>
    <xf numFmtId="0" fontId="4" fillId="0" borderId="35"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6" fillId="3" borderId="1" xfId="0" applyFont="1" applyFill="1" applyBorder="1" applyAlignment="1" applyProtection="1">
      <alignment horizontal="center" vertical="center" wrapText="1"/>
      <protection locked="0"/>
    </xf>
    <xf numFmtId="0" fontId="6" fillId="3" borderId="36" xfId="0" applyFont="1" applyFill="1" applyBorder="1" applyAlignment="1" applyProtection="1">
      <alignment horizontal="center" vertical="center" wrapText="1"/>
      <protection locked="0"/>
    </xf>
    <xf numFmtId="0" fontId="8" fillId="0" borderId="37" xfId="0" applyFont="1" applyBorder="1" applyAlignment="1" applyProtection="1">
      <alignment horizontal="left" vertical="center" wrapText="1"/>
      <protection locked="0"/>
    </xf>
    <xf numFmtId="0" fontId="6" fillId="3" borderId="2" xfId="0" applyFont="1" applyFill="1" applyBorder="1" applyAlignment="1" applyProtection="1">
      <alignment horizontal="center" vertical="center" wrapText="1"/>
      <protection locked="0"/>
    </xf>
    <xf numFmtId="0" fontId="6" fillId="3" borderId="38" xfId="0" applyFont="1" applyFill="1" applyBorder="1" applyAlignment="1" applyProtection="1">
      <alignment horizontal="center" vertical="center" wrapText="1"/>
      <protection locked="0"/>
    </xf>
    <xf numFmtId="0" fontId="4" fillId="0" borderId="39"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6" fillId="3" borderId="7" xfId="0" applyFont="1" applyFill="1" applyBorder="1" applyAlignment="1" applyProtection="1">
      <alignment horizontal="center" vertical="center" wrapText="1"/>
      <protection locked="0"/>
    </xf>
    <xf numFmtId="0" fontId="6" fillId="3" borderId="40" xfId="0" applyFont="1" applyFill="1" applyBorder="1" applyAlignment="1" applyProtection="1">
      <alignment horizontal="center" vertical="center" wrapText="1"/>
      <protection locked="0"/>
    </xf>
    <xf numFmtId="0" fontId="8" fillId="0" borderId="41"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8" fillId="0" borderId="13" xfId="0" applyFont="1" applyBorder="1" applyAlignment="1" applyProtection="1">
      <alignment horizontal="center" vertical="center" wrapText="1"/>
      <protection locked="0"/>
    </xf>
    <xf numFmtId="0" fontId="8" fillId="0" borderId="42" xfId="0" applyFont="1" applyBorder="1" applyAlignment="1" applyProtection="1">
      <alignment horizontal="center" vertical="center" wrapText="1"/>
      <protection locked="0"/>
    </xf>
    <xf numFmtId="0" fontId="8" fillId="0" borderId="43" xfId="0" applyFont="1" applyBorder="1" applyAlignment="1" applyProtection="1">
      <alignment horizontal="left" vertical="center" wrapText="1"/>
      <protection locked="0"/>
    </xf>
    <xf numFmtId="0" fontId="4" fillId="0" borderId="13" xfId="0" applyFont="1" applyBorder="1" applyAlignment="1" applyProtection="1">
      <alignment horizontal="left" vertical="center" wrapText="1"/>
      <protection locked="0"/>
    </xf>
    <xf numFmtId="0" fontId="8" fillId="0" borderId="15" xfId="0" applyFont="1" applyBorder="1" applyAlignment="1" applyProtection="1">
      <alignment horizontal="left" vertical="center" wrapText="1"/>
      <protection locked="0"/>
    </xf>
    <xf numFmtId="0" fontId="4" fillId="0" borderId="23" xfId="0" applyFont="1" applyBorder="1" applyAlignment="1" applyProtection="1">
      <alignment horizontal="center" vertical="center" wrapText="1"/>
      <protection locked="0"/>
    </xf>
    <xf numFmtId="0" fontId="4" fillId="0" borderId="26" xfId="0" applyFont="1" applyBorder="1" applyAlignment="1" applyProtection="1">
      <alignment horizontal="center" vertical="center" wrapText="1"/>
      <protection locked="0"/>
    </xf>
    <xf numFmtId="0" fontId="8" fillId="0" borderId="44" xfId="0" applyFont="1" applyBorder="1" applyAlignment="1" applyProtection="1">
      <alignment horizontal="left" vertical="center" wrapText="1"/>
      <protection locked="0"/>
    </xf>
    <xf numFmtId="0" fontId="4" fillId="0" borderId="19" xfId="0" applyFont="1" applyBorder="1" applyAlignment="1" applyProtection="1">
      <alignment horizontal="left" vertical="center" wrapText="1"/>
      <protection locked="0"/>
    </xf>
    <xf numFmtId="0" fontId="8" fillId="0" borderId="21" xfId="0" applyFont="1" applyBorder="1" applyAlignment="1" applyProtection="1">
      <alignment horizontal="left" vertical="center" wrapText="1"/>
      <protection locked="0"/>
    </xf>
    <xf numFmtId="0" fontId="4" fillId="0" borderId="22"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164" fontId="5" fillId="0" borderId="26" xfId="0" applyNumberFormat="1" applyFont="1" applyBorder="1" applyAlignment="1">
      <alignment horizontal="center" vertical="center"/>
    </xf>
    <xf numFmtId="164" fontId="5" fillId="0" borderId="29" xfId="0" applyNumberFormat="1" applyFont="1" applyBorder="1" applyAlignment="1">
      <alignment horizontal="center" vertical="center"/>
    </xf>
    <xf numFmtId="164" fontId="12" fillId="0" borderId="26" xfId="0" applyNumberFormat="1" applyFont="1" applyBorder="1" applyAlignment="1">
      <alignment horizontal="center" vertical="center"/>
    </xf>
    <xf numFmtId="164" fontId="12" fillId="0" borderId="30" xfId="0" applyNumberFormat="1" applyFont="1" applyBorder="1" applyAlignment="1">
      <alignment horizontal="center" vertical="center"/>
    </xf>
    <xf numFmtId="164" fontId="12" fillId="0" borderId="34" xfId="0" applyNumberFormat="1" applyFont="1" applyBorder="1" applyAlignment="1">
      <alignment horizontal="center" vertical="center"/>
    </xf>
    <xf numFmtId="164" fontId="12" fillId="0" borderId="32" xfId="0" applyNumberFormat="1" applyFont="1" applyBorder="1" applyAlignment="1">
      <alignment horizontal="center" vertical="center"/>
    </xf>
    <xf numFmtId="0" fontId="8" fillId="0" borderId="23" xfId="0" applyFont="1" applyBorder="1" applyAlignment="1" applyProtection="1">
      <alignment horizontal="center" vertical="center" wrapText="1"/>
      <protection locked="0"/>
    </xf>
    <xf numFmtId="0" fontId="8" fillId="0" borderId="26" xfId="0" applyFont="1" applyBorder="1" applyAlignment="1" applyProtection="1">
      <alignment horizontal="center" vertical="center" wrapText="1"/>
      <protection locked="0"/>
    </xf>
    <xf numFmtId="0" fontId="8" fillId="0" borderId="22" xfId="0" applyFont="1" applyBorder="1" applyAlignment="1" applyProtection="1">
      <alignment horizontal="center"/>
      <protection locked="0"/>
    </xf>
    <xf numFmtId="0" fontId="8" fillId="0" borderId="23"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31" xfId="0" applyFont="1" applyBorder="1" applyAlignment="1" applyProtection="1">
      <alignment horizontal="center"/>
      <protection locked="0"/>
    </xf>
    <xf numFmtId="0" fontId="2" fillId="0" borderId="32" xfId="0" applyFont="1" applyBorder="1" applyAlignment="1" applyProtection="1">
      <alignment horizontal="center"/>
      <protection locked="0"/>
    </xf>
    <xf numFmtId="0" fontId="14" fillId="5" borderId="16" xfId="0" applyFont="1" applyFill="1" applyBorder="1" applyAlignment="1" applyProtection="1">
      <alignment horizontal="center"/>
      <protection locked="0"/>
    </xf>
    <xf numFmtId="0" fontId="14" fillId="5" borderId="17" xfId="0" applyFont="1" applyFill="1" applyBorder="1" applyAlignment="1" applyProtection="1">
      <alignment horizontal="center"/>
      <protection locked="0"/>
    </xf>
    <xf numFmtId="0" fontId="14" fillId="5" borderId="18" xfId="0" applyFont="1" applyFill="1" applyBorder="1" applyAlignment="1" applyProtection="1">
      <alignment horizontal="center"/>
      <protection locked="0"/>
    </xf>
  </cellXfs>
  <cellStyles count="2">
    <cellStyle name="Hyperlink" xfId="1" xr:uid="{77589807-6538-4FE3-A835-3DF377D1F27F}"/>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695325</xdr:colOff>
      <xdr:row>0</xdr:row>
      <xdr:rowOff>38100</xdr:rowOff>
    </xdr:from>
    <xdr:to>
      <xdr:col>1</xdr:col>
      <xdr:colOff>1619250</xdr:colOff>
      <xdr:row>2</xdr:row>
      <xdr:rowOff>200025</xdr:rowOff>
    </xdr:to>
    <xdr:pic>
      <xdr:nvPicPr>
        <xdr:cNvPr id="4" name="Imagen 3">
          <a:extLst>
            <a:ext uri="{FF2B5EF4-FFF2-40B4-BE49-F238E27FC236}">
              <a16:creationId xmlns:a16="http://schemas.microsoft.com/office/drawing/2014/main" id="{9EF310DB-C2A2-95E8-8D3A-4485398E9E38}"/>
            </a:ext>
          </a:extLst>
        </xdr:cNvPr>
        <xdr:cNvPicPr>
          <a:picLocks noChangeAspect="1"/>
        </xdr:cNvPicPr>
      </xdr:nvPicPr>
      <xdr:blipFill>
        <a:blip xmlns:r="http://schemas.openxmlformats.org/officeDocument/2006/relationships" r:embed="rId1"/>
        <a:stretch>
          <a:fillRect/>
        </a:stretch>
      </xdr:blipFill>
      <xdr:spPr>
        <a:xfrm>
          <a:off x="1457325" y="38100"/>
          <a:ext cx="923925" cy="581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695325</xdr:colOff>
      <xdr:row>0</xdr:row>
      <xdr:rowOff>38100</xdr:rowOff>
    </xdr:from>
    <xdr:to>
      <xdr:col>1</xdr:col>
      <xdr:colOff>1619250</xdr:colOff>
      <xdr:row>2</xdr:row>
      <xdr:rowOff>200025</xdr:rowOff>
    </xdr:to>
    <xdr:pic>
      <xdr:nvPicPr>
        <xdr:cNvPr id="2" name="Imagen 1">
          <a:extLst>
            <a:ext uri="{FF2B5EF4-FFF2-40B4-BE49-F238E27FC236}">
              <a16:creationId xmlns:a16="http://schemas.microsoft.com/office/drawing/2014/main" id="{BB66C36D-C771-429A-92D2-26E9C822B66E}"/>
            </a:ext>
          </a:extLst>
        </xdr:cNvPr>
        <xdr:cNvPicPr>
          <a:picLocks noChangeAspect="1"/>
        </xdr:cNvPicPr>
      </xdr:nvPicPr>
      <xdr:blipFill>
        <a:blip xmlns:r="http://schemas.openxmlformats.org/officeDocument/2006/relationships" r:embed="rId1"/>
        <a:stretch>
          <a:fillRect/>
        </a:stretch>
      </xdr:blipFill>
      <xdr:spPr>
        <a:xfrm>
          <a:off x="1457325" y="38100"/>
          <a:ext cx="923925" cy="5810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695325</xdr:colOff>
      <xdr:row>0</xdr:row>
      <xdr:rowOff>38100</xdr:rowOff>
    </xdr:from>
    <xdr:to>
      <xdr:col>1</xdr:col>
      <xdr:colOff>1619250</xdr:colOff>
      <xdr:row>2</xdr:row>
      <xdr:rowOff>200025</xdr:rowOff>
    </xdr:to>
    <xdr:pic>
      <xdr:nvPicPr>
        <xdr:cNvPr id="2" name="Imagen 1">
          <a:extLst>
            <a:ext uri="{FF2B5EF4-FFF2-40B4-BE49-F238E27FC236}">
              <a16:creationId xmlns:a16="http://schemas.microsoft.com/office/drawing/2014/main" id="{7D607A50-693B-4320-8DC4-E1008BA10FA6}"/>
            </a:ext>
          </a:extLst>
        </xdr:cNvPr>
        <xdr:cNvPicPr>
          <a:picLocks noChangeAspect="1"/>
        </xdr:cNvPicPr>
      </xdr:nvPicPr>
      <xdr:blipFill>
        <a:blip xmlns:r="http://schemas.openxmlformats.org/officeDocument/2006/relationships" r:embed="rId1"/>
        <a:stretch>
          <a:fillRect/>
        </a:stretch>
      </xdr:blipFill>
      <xdr:spPr>
        <a:xfrm>
          <a:off x="1457325" y="38100"/>
          <a:ext cx="923925" cy="5810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695325</xdr:colOff>
      <xdr:row>0</xdr:row>
      <xdr:rowOff>38100</xdr:rowOff>
    </xdr:from>
    <xdr:to>
      <xdr:col>1</xdr:col>
      <xdr:colOff>1619250</xdr:colOff>
      <xdr:row>2</xdr:row>
      <xdr:rowOff>200025</xdr:rowOff>
    </xdr:to>
    <xdr:pic>
      <xdr:nvPicPr>
        <xdr:cNvPr id="2" name="Imagen 1">
          <a:extLst>
            <a:ext uri="{FF2B5EF4-FFF2-40B4-BE49-F238E27FC236}">
              <a16:creationId xmlns:a16="http://schemas.microsoft.com/office/drawing/2014/main" id="{B685D5C1-2C40-484D-B4E2-FF12C62772C7}"/>
            </a:ext>
          </a:extLst>
        </xdr:cNvPr>
        <xdr:cNvPicPr>
          <a:picLocks noChangeAspect="1"/>
        </xdr:cNvPicPr>
      </xdr:nvPicPr>
      <xdr:blipFill>
        <a:blip xmlns:r="http://schemas.openxmlformats.org/officeDocument/2006/relationships" r:embed="rId1"/>
        <a:stretch>
          <a:fillRect/>
        </a:stretch>
      </xdr:blipFill>
      <xdr:spPr>
        <a:xfrm>
          <a:off x="1457325" y="38100"/>
          <a:ext cx="923925" cy="5810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geoportal.dane.gov.co/" TargetMode="External"/><Relationship Id="rId7" Type="http://schemas.openxmlformats.org/officeDocument/2006/relationships/vmlDrawing" Target="../drawings/vmlDrawing1.vml"/><Relationship Id="rId2" Type="http://schemas.openxmlformats.org/officeDocument/2006/relationships/hyperlink" Target="https://www.dane.gov.co/files/censo2018/proyecciones-de-poblacion/Municipal/DCD-area-proypoblacion-Mun-2020-2035-ActPostCOVID-19.xlsx" TargetMode="External"/><Relationship Id="rId1" Type="http://schemas.openxmlformats.org/officeDocument/2006/relationships/hyperlink" Target="https://www.dane.gov.co/index.php/estadisticas-por-tema/demografia-y-poblacion/proyecciones-de-poblacion"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geoportal.dane.gov.co/geovisores/sociedad/cnpv-2018/"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geoportal.dane.gov.co/" TargetMode="External"/><Relationship Id="rId7" Type="http://schemas.openxmlformats.org/officeDocument/2006/relationships/comments" Target="../comments2.xml"/><Relationship Id="rId2" Type="http://schemas.openxmlformats.org/officeDocument/2006/relationships/hyperlink" Target="https://www.dane.gov.co/files/censo2018/proyecciones-de-poblacion/Municipal/DCD-area-proypoblacion-Mun-2020-2035-ActPostCOVID-19.xlsx" TargetMode="External"/><Relationship Id="rId1" Type="http://schemas.openxmlformats.org/officeDocument/2006/relationships/hyperlink" Target="https://www.dane.gov.co/index.php/estadisticas-por-tema/demografia-y-poblacion/proyecciones-de-poblacion"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hyperlink" Target="https://geoportal.dane.gov.co/geovisores/sociedad/cnpv-2018/"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geoportal.dane.gov.co/" TargetMode="External"/><Relationship Id="rId7" Type="http://schemas.openxmlformats.org/officeDocument/2006/relationships/comments" Target="../comments3.xml"/><Relationship Id="rId2" Type="http://schemas.openxmlformats.org/officeDocument/2006/relationships/hyperlink" Target="https://www.dane.gov.co/files/censo2018/proyecciones-de-poblacion/Municipal/DCD-area-proypoblacion-Mun-2020-2035-ActPostCOVID-19.xlsx" TargetMode="External"/><Relationship Id="rId1" Type="http://schemas.openxmlformats.org/officeDocument/2006/relationships/hyperlink" Target="https://www.dane.gov.co/index.php/estadisticas-por-tema/demografia-y-poblacion/proyecciones-de-poblacion" TargetMode="External"/><Relationship Id="rId6" Type="http://schemas.openxmlformats.org/officeDocument/2006/relationships/vmlDrawing" Target="../drawings/vmlDrawing3.vml"/><Relationship Id="rId5" Type="http://schemas.openxmlformats.org/officeDocument/2006/relationships/drawing" Target="../drawings/drawing3.xml"/><Relationship Id="rId4" Type="http://schemas.openxmlformats.org/officeDocument/2006/relationships/hyperlink" Target="https://geoportal.dane.gov.co/geovisores/sociedad/cnpv-2018/"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geoportal.dane.gov.co/" TargetMode="External"/><Relationship Id="rId7" Type="http://schemas.openxmlformats.org/officeDocument/2006/relationships/comments" Target="../comments4.xml"/><Relationship Id="rId2" Type="http://schemas.openxmlformats.org/officeDocument/2006/relationships/hyperlink" Target="https://www.dane.gov.co/files/censo2018/proyecciones-de-poblacion/Municipal/DCD-area-proypoblacion-Mun-2020-2035-ActPostCOVID-19.xlsx" TargetMode="External"/><Relationship Id="rId1" Type="http://schemas.openxmlformats.org/officeDocument/2006/relationships/hyperlink" Target="https://www.dane.gov.co/index.php/estadisticas-por-tema/demografia-y-poblacion/proyecciones-de-poblacion" TargetMode="External"/><Relationship Id="rId6" Type="http://schemas.openxmlformats.org/officeDocument/2006/relationships/vmlDrawing" Target="../drawings/vmlDrawing4.vml"/><Relationship Id="rId5" Type="http://schemas.openxmlformats.org/officeDocument/2006/relationships/drawing" Target="../drawings/drawing4.xml"/><Relationship Id="rId4" Type="http://schemas.openxmlformats.org/officeDocument/2006/relationships/hyperlink" Target="https://geoportal.dane.gov.co/geovisores/sociedad/cnpv-2018/"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D7DBE-5E87-4D4D-9828-A57DA8EE89EE}">
  <dimension ref="B1:AE48"/>
  <sheetViews>
    <sheetView zoomScale="80" zoomScaleNormal="80" workbookViewId="0">
      <selection activeCell="O19" sqref="O19:P45"/>
    </sheetView>
  </sheetViews>
  <sheetFormatPr baseColWidth="10" defaultColWidth="11.42578125" defaultRowHeight="16.5" x14ac:dyDescent="0.3"/>
  <cols>
    <col min="1" max="1" width="11.42578125" style="1"/>
    <col min="2" max="2" width="33.5703125" style="1" customWidth="1"/>
    <col min="3" max="3" width="14.42578125" style="1" bestFit="1" customWidth="1"/>
    <col min="4" max="4" width="3.42578125" style="1" bestFit="1" customWidth="1"/>
    <col min="5" max="5" width="3.85546875" style="1" customWidth="1"/>
    <col min="6" max="6" width="4.5703125" style="1" bestFit="1" customWidth="1"/>
    <col min="7" max="7" width="12.42578125" style="1" customWidth="1"/>
    <col min="8" max="16" width="11.42578125" style="1"/>
    <col min="17" max="17" width="33.28515625" style="1" customWidth="1"/>
    <col min="18" max="16384" width="11.42578125" style="1"/>
  </cols>
  <sheetData>
    <row r="1" spans="2:31" x14ac:dyDescent="0.3">
      <c r="B1" s="44"/>
      <c r="C1" s="51" t="s">
        <v>0</v>
      </c>
      <c r="D1" s="52"/>
      <c r="E1" s="52"/>
      <c r="F1" s="52"/>
      <c r="G1" s="52"/>
      <c r="H1" s="52"/>
      <c r="I1" s="52"/>
      <c r="J1" s="52"/>
      <c r="K1" s="52"/>
      <c r="L1" s="52"/>
      <c r="M1" s="52"/>
      <c r="N1" s="52"/>
      <c r="O1" s="52"/>
      <c r="P1" s="52"/>
      <c r="Q1" s="53"/>
    </row>
    <row r="2" spans="2:31" x14ac:dyDescent="0.3">
      <c r="B2" s="45"/>
      <c r="C2" s="54" t="s">
        <v>1</v>
      </c>
      <c r="D2" s="55"/>
      <c r="E2" s="55"/>
      <c r="F2" s="55"/>
      <c r="G2" s="55"/>
      <c r="H2" s="55"/>
      <c r="I2" s="55"/>
      <c r="J2" s="55"/>
      <c r="K2" s="55"/>
      <c r="L2" s="55"/>
      <c r="M2" s="55"/>
      <c r="N2" s="55"/>
      <c r="O2" s="55"/>
      <c r="P2" s="55"/>
      <c r="Q2" s="56"/>
    </row>
    <row r="3" spans="2:31" ht="17.25" customHeight="1" x14ac:dyDescent="0.3">
      <c r="B3" s="46"/>
      <c r="C3" s="57"/>
      <c r="D3" s="58"/>
      <c r="E3" s="58"/>
      <c r="F3" s="58"/>
      <c r="G3" s="58"/>
      <c r="H3" s="58"/>
      <c r="I3" s="58"/>
      <c r="J3" s="58"/>
      <c r="K3" s="58"/>
      <c r="L3" s="58"/>
      <c r="M3" s="58"/>
      <c r="N3" s="58"/>
      <c r="O3" s="58"/>
      <c r="P3" s="58"/>
      <c r="Q3" s="59"/>
    </row>
    <row r="4" spans="2:31" ht="17.25" customHeight="1" x14ac:dyDescent="0.3">
      <c r="B4" s="69" t="s">
        <v>2</v>
      </c>
      <c r="C4" s="70"/>
      <c r="D4" s="70"/>
      <c r="E4" s="70"/>
      <c r="F4" s="70"/>
      <c r="G4" s="70"/>
      <c r="H4" s="70"/>
      <c r="I4" s="70"/>
      <c r="J4" s="70"/>
      <c r="K4" s="70"/>
      <c r="L4" s="70"/>
      <c r="M4" s="70"/>
      <c r="N4" s="70"/>
      <c r="O4" s="70"/>
      <c r="P4" s="70"/>
      <c r="Q4" s="71"/>
    </row>
    <row r="5" spans="2:31" ht="16.5" customHeight="1" x14ac:dyDescent="0.3">
      <c r="B5" s="72" t="s">
        <v>3</v>
      </c>
      <c r="C5" s="73"/>
      <c r="D5" s="73"/>
      <c r="E5" s="73"/>
      <c r="F5" s="73"/>
      <c r="G5" s="73"/>
      <c r="H5" s="73"/>
      <c r="I5" s="74" t="s">
        <v>61</v>
      </c>
      <c r="J5" s="74"/>
      <c r="K5" s="74"/>
      <c r="L5" s="74"/>
      <c r="M5" s="74"/>
      <c r="N5" s="74"/>
      <c r="O5" s="74"/>
      <c r="P5" s="74"/>
      <c r="Q5" s="75"/>
    </row>
    <row r="6" spans="2:31" ht="16.5" customHeight="1" x14ac:dyDescent="0.3">
      <c r="B6" s="76" t="s">
        <v>4</v>
      </c>
      <c r="C6" s="48"/>
      <c r="D6" s="48"/>
      <c r="E6" s="48"/>
      <c r="F6" s="48"/>
      <c r="G6" s="48"/>
      <c r="H6" s="48"/>
      <c r="I6" s="77">
        <v>11001</v>
      </c>
      <c r="J6" s="77"/>
      <c r="K6" s="77"/>
      <c r="L6" s="77"/>
      <c r="M6" s="77"/>
      <c r="N6" s="77"/>
      <c r="O6" s="77"/>
      <c r="P6" s="77"/>
      <c r="Q6" s="78"/>
    </row>
    <row r="7" spans="2:31" x14ac:dyDescent="0.3">
      <c r="B7" s="47" t="s">
        <v>5</v>
      </c>
      <c r="C7" s="48"/>
      <c r="D7" s="48"/>
      <c r="E7" s="48"/>
      <c r="F7" s="48"/>
      <c r="G7" s="48"/>
      <c r="H7" s="48"/>
      <c r="I7" s="49" t="s">
        <v>81</v>
      </c>
      <c r="J7" s="49"/>
      <c r="K7" s="49"/>
      <c r="L7" s="49"/>
      <c r="M7" s="49"/>
      <c r="N7" s="49"/>
      <c r="O7" s="49"/>
      <c r="P7" s="49"/>
      <c r="Q7" s="50"/>
    </row>
    <row r="8" spans="2:31" ht="17.25" thickBot="1" x14ac:dyDescent="0.35">
      <c r="B8" s="76" t="s">
        <v>6</v>
      </c>
      <c r="C8" s="48"/>
      <c r="D8" s="48"/>
      <c r="E8" s="48"/>
      <c r="F8" s="48"/>
      <c r="G8" s="48"/>
      <c r="H8" s="48"/>
      <c r="I8" s="49">
        <v>2022</v>
      </c>
      <c r="J8" s="49"/>
      <c r="K8" s="49"/>
      <c r="L8" s="49"/>
      <c r="M8" s="49"/>
      <c r="N8" s="49"/>
      <c r="O8" s="49"/>
      <c r="P8" s="49"/>
      <c r="Q8" s="50"/>
    </row>
    <row r="9" spans="2:31" ht="16.5" customHeight="1" x14ac:dyDescent="0.3">
      <c r="B9" s="76" t="s">
        <v>7</v>
      </c>
      <c r="C9" s="48"/>
      <c r="D9" s="48"/>
      <c r="E9" s="48"/>
      <c r="F9" s="48"/>
      <c r="G9" s="48"/>
      <c r="H9" s="48"/>
      <c r="I9" s="49">
        <v>2018</v>
      </c>
      <c r="J9" s="49"/>
      <c r="K9" s="49"/>
      <c r="L9" s="49"/>
      <c r="M9" s="49"/>
      <c r="N9" s="49"/>
      <c r="O9" s="49"/>
      <c r="P9" s="49"/>
      <c r="Q9" s="50"/>
      <c r="S9" s="2" t="s">
        <v>8</v>
      </c>
      <c r="T9" s="3"/>
      <c r="U9" s="3"/>
      <c r="V9" s="3"/>
      <c r="W9" s="3"/>
      <c r="X9" s="3"/>
      <c r="Y9" s="3"/>
      <c r="Z9" s="3"/>
      <c r="AA9" s="4"/>
      <c r="AB9" s="4"/>
      <c r="AC9" s="4"/>
      <c r="AD9" s="4"/>
      <c r="AE9" s="5"/>
    </row>
    <row r="10" spans="2:31" ht="16.5" customHeight="1" thickBot="1" x14ac:dyDescent="0.35">
      <c r="B10" s="79" t="s">
        <v>9</v>
      </c>
      <c r="C10" s="80"/>
      <c r="D10" s="80"/>
      <c r="E10" s="80"/>
      <c r="F10" s="80"/>
      <c r="G10" s="80"/>
      <c r="H10" s="80"/>
      <c r="I10" s="81">
        <v>2022</v>
      </c>
      <c r="J10" s="81"/>
      <c r="K10" s="81"/>
      <c r="L10" s="81"/>
      <c r="M10" s="81"/>
      <c r="N10" s="81"/>
      <c r="O10" s="81"/>
      <c r="P10" s="81"/>
      <c r="Q10" s="82"/>
      <c r="S10" s="6" t="s">
        <v>10</v>
      </c>
      <c r="T10" s="7"/>
      <c r="U10" s="7"/>
      <c r="V10" s="7"/>
      <c r="W10" s="7"/>
      <c r="X10" s="7"/>
      <c r="Y10" s="7"/>
      <c r="Z10" s="7"/>
      <c r="AE10" s="8"/>
    </row>
    <row r="11" spans="2:31" ht="28.5" customHeight="1" thickBot="1" x14ac:dyDescent="0.35">
      <c r="B11" s="83" t="s">
        <v>11</v>
      </c>
      <c r="C11" s="84"/>
      <c r="D11" s="84"/>
      <c r="E11" s="84"/>
      <c r="F11" s="84"/>
      <c r="G11" s="84"/>
      <c r="H11" s="84"/>
      <c r="I11" s="85"/>
      <c r="J11" s="86" t="s">
        <v>12</v>
      </c>
      <c r="K11" s="87"/>
      <c r="L11" s="87"/>
      <c r="M11" s="87"/>
      <c r="N11" s="87"/>
      <c r="O11" s="87"/>
      <c r="P11" s="87"/>
      <c r="Q11" s="88"/>
      <c r="S11" s="9" t="s">
        <v>13</v>
      </c>
      <c r="T11" s="10" t="s">
        <v>14</v>
      </c>
      <c r="U11" s="7"/>
      <c r="V11" s="7"/>
      <c r="W11" s="7"/>
      <c r="X11" s="7"/>
      <c r="Y11" s="7"/>
      <c r="Z11" s="7"/>
      <c r="AE11" s="8"/>
    </row>
    <row r="12" spans="2:31" ht="17.25" customHeight="1" x14ac:dyDescent="0.3">
      <c r="B12" s="89" t="s">
        <v>15</v>
      </c>
      <c r="C12" s="90"/>
      <c r="D12" s="90"/>
      <c r="E12" s="90"/>
      <c r="F12" s="90"/>
      <c r="G12" s="90"/>
      <c r="H12" s="90"/>
      <c r="I12" s="39">
        <v>2340398</v>
      </c>
      <c r="J12" s="91" t="s">
        <v>16</v>
      </c>
      <c r="K12" s="48"/>
      <c r="L12" s="48"/>
      <c r="M12" s="48"/>
      <c r="N12" s="48"/>
      <c r="O12" s="48"/>
      <c r="P12" s="48"/>
      <c r="Q12" s="41">
        <v>7842853</v>
      </c>
      <c r="S12" s="9" t="s">
        <v>17</v>
      </c>
      <c r="T12" s="11" t="s">
        <v>18</v>
      </c>
      <c r="U12" s="7"/>
      <c r="V12" s="7"/>
      <c r="W12" s="7"/>
      <c r="X12" s="7"/>
      <c r="Y12" s="7"/>
      <c r="Z12" s="7"/>
      <c r="AE12" s="8"/>
    </row>
    <row r="13" spans="2:31" x14ac:dyDescent="0.3">
      <c r="B13" s="76" t="s">
        <v>19</v>
      </c>
      <c r="C13" s="48"/>
      <c r="D13" s="48"/>
      <c r="E13" s="48"/>
      <c r="F13" s="48"/>
      <c r="G13" s="48"/>
      <c r="H13" s="48"/>
      <c r="I13" s="40">
        <v>2509581</v>
      </c>
      <c r="J13" s="91" t="s">
        <v>20</v>
      </c>
      <c r="K13" s="48"/>
      <c r="L13" s="48"/>
      <c r="M13" s="48"/>
      <c r="N13" s="48"/>
      <c r="O13" s="48"/>
      <c r="P13" s="48"/>
      <c r="Q13" s="37">
        <v>29401</v>
      </c>
      <c r="S13" s="9" t="s">
        <v>21</v>
      </c>
      <c r="T13" s="11" t="s">
        <v>22</v>
      </c>
      <c r="U13" s="7"/>
      <c r="V13" s="7"/>
      <c r="W13" s="7"/>
      <c r="X13" s="7"/>
      <c r="Y13" s="7"/>
      <c r="Z13" s="7"/>
      <c r="AE13" s="8"/>
    </row>
    <row r="14" spans="2:31" x14ac:dyDescent="0.3">
      <c r="B14" s="76" t="s">
        <v>23</v>
      </c>
      <c r="C14" s="48"/>
      <c r="D14" s="48"/>
      <c r="E14" s="48"/>
      <c r="F14" s="48"/>
      <c r="G14" s="48"/>
      <c r="H14" s="48"/>
      <c r="I14" s="40">
        <v>7166249</v>
      </c>
      <c r="J14" s="91" t="s">
        <v>24</v>
      </c>
      <c r="K14" s="48"/>
      <c r="L14" s="48"/>
      <c r="M14" s="48"/>
      <c r="N14" s="48"/>
      <c r="O14" s="48"/>
      <c r="P14" s="48"/>
      <c r="Q14" s="38">
        <f>+Q12+Q13</f>
        <v>7872254</v>
      </c>
      <c r="S14" s="9" t="s">
        <v>25</v>
      </c>
      <c r="T14" s="11" t="s">
        <v>26</v>
      </c>
      <c r="U14" s="7"/>
      <c r="V14" s="7"/>
      <c r="W14" s="7"/>
      <c r="X14" s="7"/>
      <c r="Y14" s="7"/>
      <c r="Z14" s="7"/>
      <c r="AE14" s="8"/>
    </row>
    <row r="15" spans="2:31" ht="24" customHeight="1" thickBot="1" x14ac:dyDescent="0.35">
      <c r="B15" s="76" t="s">
        <v>27</v>
      </c>
      <c r="C15" s="48"/>
      <c r="D15" s="48"/>
      <c r="E15" s="48"/>
      <c r="F15" s="48"/>
      <c r="G15" s="48"/>
      <c r="H15" s="48"/>
      <c r="I15" s="12">
        <f>+I14/I13</f>
        <v>2.8555559673108779</v>
      </c>
      <c r="J15" s="91" t="s">
        <v>28</v>
      </c>
      <c r="K15" s="48"/>
      <c r="L15" s="48"/>
      <c r="M15" s="48"/>
      <c r="N15" s="48"/>
      <c r="O15" s="48"/>
      <c r="P15" s="48"/>
      <c r="Q15" s="42">
        <v>2746524</v>
      </c>
      <c r="S15" s="13"/>
      <c r="T15" s="14"/>
      <c r="U15" s="14"/>
      <c r="V15" s="14"/>
      <c r="W15" s="14"/>
      <c r="X15" s="14"/>
      <c r="Y15" s="14"/>
      <c r="Z15" s="14"/>
      <c r="AA15" s="15"/>
      <c r="AB15" s="15"/>
      <c r="AC15" s="15"/>
      <c r="AD15" s="15"/>
      <c r="AE15" s="16"/>
    </row>
    <row r="16" spans="2:31" ht="17.25" thickBot="1" x14ac:dyDescent="0.35">
      <c r="B16" s="94" t="s">
        <v>29</v>
      </c>
      <c r="C16" s="95"/>
      <c r="D16" s="95"/>
      <c r="E16" s="95"/>
      <c r="F16" s="95"/>
      <c r="G16" s="95"/>
      <c r="H16" s="95"/>
      <c r="I16" s="17">
        <v>34.24</v>
      </c>
      <c r="J16" s="96" t="s">
        <v>30</v>
      </c>
      <c r="K16" s="95"/>
      <c r="L16" s="95"/>
      <c r="M16" s="95"/>
      <c r="N16" s="95"/>
      <c r="O16" s="95"/>
      <c r="P16" s="95"/>
      <c r="Q16" s="43">
        <v>10431</v>
      </c>
      <c r="S16" s="7"/>
      <c r="T16" s="7"/>
      <c r="U16" s="7"/>
      <c r="V16" s="7"/>
      <c r="W16" s="7"/>
      <c r="X16" s="7"/>
      <c r="Y16" s="7"/>
      <c r="Z16" s="7"/>
    </row>
    <row r="17" spans="2:26" ht="16.5" customHeight="1" x14ac:dyDescent="0.3">
      <c r="B17" s="97" t="s">
        <v>31</v>
      </c>
      <c r="C17" s="92" t="s">
        <v>32</v>
      </c>
      <c r="D17" s="92" t="s">
        <v>33</v>
      </c>
      <c r="E17" s="92"/>
      <c r="F17" s="92"/>
      <c r="G17" s="92" t="s">
        <v>34</v>
      </c>
      <c r="H17" s="92" t="s">
        <v>35</v>
      </c>
      <c r="I17" s="92" t="s">
        <v>36</v>
      </c>
      <c r="J17" s="92" t="s">
        <v>37</v>
      </c>
      <c r="K17" s="92" t="s">
        <v>38</v>
      </c>
      <c r="L17" s="107" t="s">
        <v>39</v>
      </c>
      <c r="M17" s="92" t="s">
        <v>40</v>
      </c>
      <c r="N17" s="92" t="s">
        <v>41</v>
      </c>
      <c r="O17" s="92" t="s">
        <v>42</v>
      </c>
      <c r="P17" s="92" t="s">
        <v>43</v>
      </c>
      <c r="Q17" s="99" t="s">
        <v>44</v>
      </c>
      <c r="S17" s="60" t="s">
        <v>45</v>
      </c>
      <c r="T17" s="61"/>
      <c r="U17" s="61"/>
      <c r="V17" s="61"/>
      <c r="W17" s="61"/>
      <c r="X17" s="61"/>
      <c r="Y17" s="61"/>
      <c r="Z17" s="62"/>
    </row>
    <row r="18" spans="2:26" ht="47.25" customHeight="1" x14ac:dyDescent="0.3">
      <c r="B18" s="98"/>
      <c r="C18" s="93"/>
      <c r="D18" s="18" t="s">
        <v>46</v>
      </c>
      <c r="E18" s="18" t="s">
        <v>47</v>
      </c>
      <c r="F18" s="18" t="s">
        <v>48</v>
      </c>
      <c r="G18" s="93"/>
      <c r="H18" s="93"/>
      <c r="I18" s="93"/>
      <c r="J18" s="93"/>
      <c r="K18" s="93"/>
      <c r="L18" s="108"/>
      <c r="M18" s="93"/>
      <c r="N18" s="93"/>
      <c r="O18" s="93"/>
      <c r="P18" s="93"/>
      <c r="Q18" s="100"/>
      <c r="S18" s="63"/>
      <c r="T18" s="64"/>
      <c r="U18" s="64"/>
      <c r="V18" s="64"/>
      <c r="W18" s="64"/>
      <c r="X18" s="64"/>
      <c r="Y18" s="64"/>
      <c r="Z18" s="65"/>
    </row>
    <row r="19" spans="2:26" ht="20.25" customHeight="1" x14ac:dyDescent="0.3">
      <c r="B19" s="19" t="s">
        <v>62</v>
      </c>
      <c r="C19" s="20">
        <v>15</v>
      </c>
      <c r="D19" s="21">
        <v>4879543.5</v>
      </c>
      <c r="E19" s="21">
        <v>487.95434569999998</v>
      </c>
      <c r="F19" s="21">
        <v>4.8795432999999999</v>
      </c>
      <c r="G19" s="21">
        <v>2468003.5206049648</v>
      </c>
      <c r="H19" s="21">
        <v>2</v>
      </c>
      <c r="I19" s="22">
        <f>+H19*G19</f>
        <v>4936007.0412099296</v>
      </c>
      <c r="J19" s="101">
        <f>+I44/Q15</f>
        <v>117.68871290479228</v>
      </c>
      <c r="K19" s="23">
        <f t="shared" ref="K19:K43" si="0">+I19/$J$19</f>
        <v>41941.210158386697</v>
      </c>
      <c r="L19" s="21">
        <v>84207</v>
      </c>
      <c r="M19" s="22">
        <f>+L19/E19</f>
        <v>172.57147260201151</v>
      </c>
      <c r="N19" s="24">
        <f>+$I$15*K19</f>
        <v>119765.47294402074</v>
      </c>
      <c r="O19" s="103">
        <f>+I16*N45</f>
        <v>529437.32768155239</v>
      </c>
      <c r="P19" s="103">
        <f>+O19/Q12</f>
        <v>6.750570585494238E-2</v>
      </c>
      <c r="Q19" s="25" t="s">
        <v>100</v>
      </c>
      <c r="S19" s="63"/>
      <c r="T19" s="64"/>
      <c r="U19" s="64"/>
      <c r="V19" s="64"/>
      <c r="W19" s="64"/>
      <c r="X19" s="64"/>
      <c r="Y19" s="64"/>
      <c r="Z19" s="65"/>
    </row>
    <row r="20" spans="2:26" ht="20.25" customHeight="1" x14ac:dyDescent="0.3">
      <c r="B20" s="19" t="s">
        <v>63</v>
      </c>
      <c r="C20" s="20">
        <v>12</v>
      </c>
      <c r="D20" s="21">
        <v>11903448</v>
      </c>
      <c r="E20" s="21">
        <v>1190.3448486</v>
      </c>
      <c r="F20" s="21">
        <v>11.9034481</v>
      </c>
      <c r="G20" s="21">
        <v>5028151.3371396</v>
      </c>
      <c r="H20" s="21">
        <v>2</v>
      </c>
      <c r="I20" s="22">
        <f t="shared" ref="I20:I43" si="1">+H20*G20</f>
        <v>10056302.6742792</v>
      </c>
      <c r="J20" s="101"/>
      <c r="K20" s="23">
        <f t="shared" si="0"/>
        <v>85448.318926000487</v>
      </c>
      <c r="L20" s="21">
        <v>138709</v>
      </c>
      <c r="M20" s="22">
        <f t="shared" ref="M20:M42" si="2">+L20/E20</f>
        <v>116.52841625108874</v>
      </c>
      <c r="N20" s="24">
        <f t="shared" ref="N20:N42" si="3">+$I$15*K20</f>
        <v>244002.45700582373</v>
      </c>
      <c r="O20" s="103"/>
      <c r="P20" s="103"/>
      <c r="Q20" s="25" t="s">
        <v>82</v>
      </c>
      <c r="S20" s="63"/>
      <c r="T20" s="64"/>
      <c r="U20" s="64"/>
      <c r="V20" s="64"/>
      <c r="W20" s="64"/>
      <c r="X20" s="64"/>
      <c r="Y20" s="64"/>
      <c r="Z20" s="65"/>
    </row>
    <row r="21" spans="2:26" ht="20.25" customHeight="1" x14ac:dyDescent="0.3">
      <c r="B21" s="19" t="s">
        <v>64</v>
      </c>
      <c r="C21" s="20">
        <v>7</v>
      </c>
      <c r="D21" s="21">
        <v>23933196</v>
      </c>
      <c r="E21" s="21">
        <v>2393.3195801000002</v>
      </c>
      <c r="F21" s="21">
        <v>23.933197</v>
      </c>
      <c r="G21" s="21">
        <v>6172561.8319418998</v>
      </c>
      <c r="H21" s="21">
        <v>3</v>
      </c>
      <c r="I21" s="22">
        <f t="shared" si="1"/>
        <v>18517685.4958257</v>
      </c>
      <c r="J21" s="101"/>
      <c r="K21" s="23">
        <f t="shared" si="0"/>
        <v>157344.61732796859</v>
      </c>
      <c r="L21" s="21">
        <v>739137</v>
      </c>
      <c r="M21" s="22">
        <f t="shared" si="2"/>
        <v>308.83339030265091</v>
      </c>
      <c r="N21" s="24">
        <f t="shared" si="3"/>
        <v>449306.36093512725</v>
      </c>
      <c r="O21" s="103"/>
      <c r="P21" s="103"/>
      <c r="Q21" s="25" t="s">
        <v>83</v>
      </c>
      <c r="S21" s="63"/>
      <c r="T21" s="64"/>
      <c r="U21" s="64"/>
      <c r="V21" s="64"/>
      <c r="W21" s="64"/>
      <c r="X21" s="64"/>
      <c r="Y21" s="64"/>
      <c r="Z21" s="65"/>
    </row>
    <row r="22" spans="2:26" ht="20.25" customHeight="1" x14ac:dyDescent="0.3">
      <c r="B22" s="19" t="s">
        <v>65</v>
      </c>
      <c r="C22" s="20">
        <v>17</v>
      </c>
      <c r="D22" s="21">
        <v>2060242.875</v>
      </c>
      <c r="E22" s="21">
        <v>206.024292</v>
      </c>
      <c r="F22" s="21">
        <v>2.0602429</v>
      </c>
      <c r="G22" s="21">
        <v>874456.19773409667</v>
      </c>
      <c r="H22" s="21">
        <v>3</v>
      </c>
      <c r="I22" s="22">
        <f t="shared" si="1"/>
        <v>2623368.5932022901</v>
      </c>
      <c r="J22" s="101"/>
      <c r="K22" s="23">
        <f t="shared" si="0"/>
        <v>22290.740789429321</v>
      </c>
      <c r="L22" s="21">
        <v>19036</v>
      </c>
      <c r="M22" s="22">
        <f t="shared" si="2"/>
        <v>92.396871335929646</v>
      </c>
      <c r="N22" s="24">
        <f t="shared" si="3"/>
        <v>63652.457877034889</v>
      </c>
      <c r="O22" s="103"/>
      <c r="P22" s="103"/>
      <c r="Q22" s="25" t="s">
        <v>84</v>
      </c>
      <c r="S22" s="63"/>
      <c r="T22" s="64"/>
      <c r="U22" s="64"/>
      <c r="V22" s="64"/>
      <c r="W22" s="64"/>
      <c r="X22" s="64"/>
      <c r="Y22" s="64"/>
      <c r="Z22" s="65"/>
    </row>
    <row r="23" spans="2:26" ht="20.25" customHeight="1" x14ac:dyDescent="0.3">
      <c r="B23" s="19" t="s">
        <v>66</v>
      </c>
      <c r="C23" s="20">
        <v>2</v>
      </c>
      <c r="D23" s="21">
        <v>11048370</v>
      </c>
      <c r="E23" s="21">
        <v>1104.837</v>
      </c>
      <c r="F23" s="21">
        <v>11.04</v>
      </c>
      <c r="G23" s="21">
        <v>5310551.6928786496</v>
      </c>
      <c r="H23" s="21">
        <v>4</v>
      </c>
      <c r="I23" s="22">
        <f t="shared" si="1"/>
        <v>21242206.771514598</v>
      </c>
      <c r="J23" s="101"/>
      <c r="K23" s="23">
        <f t="shared" si="0"/>
        <v>180494.85160653511</v>
      </c>
      <c r="L23" s="21">
        <v>163196</v>
      </c>
      <c r="M23" s="22">
        <f t="shared" si="2"/>
        <v>147.7104767490589</v>
      </c>
      <c r="N23" s="24">
        <f t="shared" si="3"/>
        <v>515413.15057393274</v>
      </c>
      <c r="O23" s="103"/>
      <c r="P23" s="103"/>
      <c r="Q23" s="25" t="s">
        <v>85</v>
      </c>
      <c r="S23" s="63"/>
      <c r="T23" s="64"/>
      <c r="U23" s="64"/>
      <c r="V23" s="64"/>
      <c r="W23" s="64"/>
      <c r="X23" s="64"/>
      <c r="Y23" s="64"/>
      <c r="Z23" s="65"/>
    </row>
    <row r="24" spans="2:26" ht="20.25" customHeight="1" x14ac:dyDescent="0.3">
      <c r="B24" s="19" t="s">
        <v>67</v>
      </c>
      <c r="C24" s="20">
        <v>19</v>
      </c>
      <c r="D24" s="21">
        <v>61605600</v>
      </c>
      <c r="E24" s="21">
        <v>6160.5600586</v>
      </c>
      <c r="F24" s="21">
        <v>61.605602300000001</v>
      </c>
      <c r="G24" s="21">
        <v>8530218.6610778999</v>
      </c>
      <c r="H24" s="21">
        <v>2</v>
      </c>
      <c r="I24" s="22">
        <f t="shared" si="1"/>
        <v>17060437.3221558</v>
      </c>
      <c r="J24" s="101"/>
      <c r="K24" s="23">
        <f t="shared" si="0"/>
        <v>144962.39189868054</v>
      </c>
      <c r="L24" s="21">
        <v>644197</v>
      </c>
      <c r="M24" s="22">
        <f t="shared" si="2"/>
        <v>104.56792789491855</v>
      </c>
      <c r="N24" s="24">
        <f t="shared" si="3"/>
        <v>413948.22322193527</v>
      </c>
      <c r="O24" s="103"/>
      <c r="P24" s="103"/>
      <c r="Q24" s="25" t="s">
        <v>86</v>
      </c>
      <c r="S24" s="63"/>
      <c r="T24" s="64"/>
      <c r="U24" s="64"/>
      <c r="V24" s="64"/>
      <c r="W24" s="64"/>
      <c r="X24" s="64"/>
      <c r="Y24" s="64"/>
      <c r="Z24" s="65"/>
    </row>
    <row r="25" spans="2:26" ht="20.25" customHeight="1" x14ac:dyDescent="0.3">
      <c r="B25" s="19" t="s">
        <v>68</v>
      </c>
      <c r="C25" s="20">
        <v>10</v>
      </c>
      <c r="D25" s="21">
        <v>35880968</v>
      </c>
      <c r="E25" s="21">
        <v>3588.0966797000001</v>
      </c>
      <c r="F25" s="21">
        <v>35.880966200000003</v>
      </c>
      <c r="G25" s="21">
        <v>9898546.7584543657</v>
      </c>
      <c r="H25" s="21">
        <v>3</v>
      </c>
      <c r="I25" s="22">
        <f t="shared" si="1"/>
        <v>29695640.275363095</v>
      </c>
      <c r="J25" s="101"/>
      <c r="K25" s="23">
        <f t="shared" si="0"/>
        <v>252323.60472313306</v>
      </c>
      <c r="L25" s="21">
        <v>843677</v>
      </c>
      <c r="M25" s="22">
        <f t="shared" si="2"/>
        <v>235.13218157503482</v>
      </c>
      <c r="N25" s="24">
        <f t="shared" si="3"/>
        <v>720524.17516053386</v>
      </c>
      <c r="O25" s="103"/>
      <c r="P25" s="103"/>
      <c r="Q25" s="25" t="s">
        <v>87</v>
      </c>
      <c r="S25" s="63"/>
      <c r="T25" s="64"/>
      <c r="U25" s="64"/>
      <c r="V25" s="64"/>
      <c r="W25" s="64"/>
      <c r="X25" s="64"/>
      <c r="Y25" s="64"/>
      <c r="Z25" s="65"/>
    </row>
    <row r="26" spans="2:26" ht="20.25" customHeight="1" thickBot="1" x14ac:dyDescent="0.35">
      <c r="B26" s="19" t="s">
        <v>69</v>
      </c>
      <c r="C26" s="20">
        <v>9</v>
      </c>
      <c r="D26" s="21">
        <v>33281002</v>
      </c>
      <c r="E26" s="21">
        <v>3328.1003418</v>
      </c>
      <c r="F26" s="21">
        <v>33.281002000000001</v>
      </c>
      <c r="G26" s="21">
        <v>6641837.8503422001</v>
      </c>
      <c r="H26" s="21">
        <v>3</v>
      </c>
      <c r="I26" s="22">
        <f t="shared" si="1"/>
        <v>19925513.551026601</v>
      </c>
      <c r="J26" s="101"/>
      <c r="K26" s="23">
        <f t="shared" si="0"/>
        <v>169306.92042784023</v>
      </c>
      <c r="L26" s="21">
        <v>389141</v>
      </c>
      <c r="M26" s="22">
        <f t="shared" si="2"/>
        <v>116.92586161315481</v>
      </c>
      <c r="N26" s="24">
        <f t="shared" si="3"/>
        <v>483465.38693474716</v>
      </c>
      <c r="O26" s="103"/>
      <c r="P26" s="103"/>
      <c r="Q26" s="25" t="s">
        <v>88</v>
      </c>
      <c r="S26" s="66"/>
      <c r="T26" s="67"/>
      <c r="U26" s="67"/>
      <c r="V26" s="67"/>
      <c r="W26" s="67"/>
      <c r="X26" s="67"/>
      <c r="Y26" s="67"/>
      <c r="Z26" s="68"/>
    </row>
    <row r="27" spans="2:26" ht="20.25" customHeight="1" x14ac:dyDescent="0.3">
      <c r="B27" s="19" t="s">
        <v>70</v>
      </c>
      <c r="C27" s="20">
        <v>8</v>
      </c>
      <c r="D27" s="21">
        <v>38589732</v>
      </c>
      <c r="E27" s="21">
        <v>3858.9733887000002</v>
      </c>
      <c r="F27" s="21">
        <v>38.589733099999997</v>
      </c>
      <c r="G27" s="21">
        <v>11486989.622863902</v>
      </c>
      <c r="H27" s="21">
        <v>3</v>
      </c>
      <c r="I27" s="22">
        <f t="shared" si="1"/>
        <v>34460968.868591703</v>
      </c>
      <c r="J27" s="101"/>
      <c r="K27" s="23">
        <f t="shared" si="0"/>
        <v>292814.56154992461</v>
      </c>
      <c r="L27" s="21">
        <v>1086016</v>
      </c>
      <c r="M27" s="22">
        <f t="shared" si="2"/>
        <v>281.42614384958324</v>
      </c>
      <c r="N27" s="24">
        <f t="shared" si="3"/>
        <v>836148.3685494056</v>
      </c>
      <c r="O27" s="103"/>
      <c r="P27" s="103"/>
      <c r="Q27" s="25" t="s">
        <v>89</v>
      </c>
    </row>
    <row r="28" spans="2:26" ht="20.25" customHeight="1" x14ac:dyDescent="0.3">
      <c r="B28" s="19" t="s">
        <v>71</v>
      </c>
      <c r="C28" s="20">
        <v>14</v>
      </c>
      <c r="D28" s="21">
        <v>6531129</v>
      </c>
      <c r="E28" s="21">
        <v>653.11289999999997</v>
      </c>
      <c r="F28" s="21">
        <v>6.5140462000000001</v>
      </c>
      <c r="G28" s="21">
        <v>3450893.0982847251</v>
      </c>
      <c r="H28" s="21">
        <v>2</v>
      </c>
      <c r="I28" s="22">
        <f t="shared" si="1"/>
        <v>6901786.1965694502</v>
      </c>
      <c r="J28" s="101"/>
      <c r="K28" s="23">
        <f t="shared" si="0"/>
        <v>58644.419045969611</v>
      </c>
      <c r="L28" s="21">
        <v>76844</v>
      </c>
      <c r="M28" s="22">
        <f t="shared" si="2"/>
        <v>117.65806493793033</v>
      </c>
      <c r="N28" s="24">
        <f t="shared" si="3"/>
        <v>167462.42075619823</v>
      </c>
      <c r="O28" s="103"/>
      <c r="P28" s="103"/>
      <c r="Q28" s="25" t="s">
        <v>90</v>
      </c>
    </row>
    <row r="29" spans="2:26" ht="20.25" customHeight="1" x14ac:dyDescent="0.3">
      <c r="B29" s="19" t="s">
        <v>72</v>
      </c>
      <c r="C29" s="20">
        <v>16</v>
      </c>
      <c r="D29" s="21">
        <v>17311150</v>
      </c>
      <c r="E29" s="21">
        <v>1731.1149902</v>
      </c>
      <c r="F29" s="21">
        <v>17.3111496</v>
      </c>
      <c r="G29" s="21">
        <v>7745705.0748800496</v>
      </c>
      <c r="H29" s="21">
        <v>2</v>
      </c>
      <c r="I29" s="22">
        <f t="shared" si="1"/>
        <v>15491410.149760099</v>
      </c>
      <c r="J29" s="101"/>
      <c r="K29" s="23">
        <f t="shared" si="0"/>
        <v>131630.38126088036</v>
      </c>
      <c r="L29" s="21">
        <v>253807</v>
      </c>
      <c r="M29" s="22">
        <f t="shared" si="2"/>
        <v>146.61475490468547</v>
      </c>
      <c r="N29" s="24">
        <f t="shared" si="3"/>
        <v>375877.92068891285</v>
      </c>
      <c r="O29" s="103"/>
      <c r="P29" s="103"/>
      <c r="Q29" s="25" t="s">
        <v>91</v>
      </c>
    </row>
    <row r="30" spans="2:26" ht="20.25" customHeight="1" x14ac:dyDescent="0.3">
      <c r="B30" s="19" t="s">
        <v>73</v>
      </c>
      <c r="C30" s="20">
        <v>18</v>
      </c>
      <c r="D30" s="21">
        <v>13834085</v>
      </c>
      <c r="E30" s="21">
        <v>1383.4084473</v>
      </c>
      <c r="F30" s="21">
        <v>13.834084499999999</v>
      </c>
      <c r="G30" s="21">
        <v>6133420.5998508502</v>
      </c>
      <c r="H30" s="21">
        <v>2</v>
      </c>
      <c r="I30" s="22">
        <f t="shared" si="1"/>
        <v>12266841.1997017</v>
      </c>
      <c r="J30" s="101"/>
      <c r="K30" s="23">
        <f t="shared" si="0"/>
        <v>104231.24611470022</v>
      </c>
      <c r="L30" s="21">
        <v>377918</v>
      </c>
      <c r="M30" s="22">
        <f t="shared" si="2"/>
        <v>273.17890152946734</v>
      </c>
      <c r="N30" s="24">
        <f t="shared" si="3"/>
        <v>297638.15682308096</v>
      </c>
      <c r="O30" s="103"/>
      <c r="P30" s="103"/>
      <c r="Q30" s="25" t="s">
        <v>92</v>
      </c>
    </row>
    <row r="31" spans="2:26" ht="20.25" customHeight="1" x14ac:dyDescent="0.3">
      <c r="B31" s="19" t="s">
        <v>74</v>
      </c>
      <c r="C31" s="20">
        <v>4</v>
      </c>
      <c r="D31" s="21">
        <v>16307740</v>
      </c>
      <c r="E31" s="21">
        <v>1630.7739999999999</v>
      </c>
      <c r="F31" s="21">
        <v>16.3</v>
      </c>
      <c r="G31" s="21">
        <v>6094924.1673852</v>
      </c>
      <c r="H31" s="21">
        <v>2</v>
      </c>
      <c r="I31" s="22">
        <f t="shared" si="1"/>
        <v>12189848.3347704</v>
      </c>
      <c r="J31" s="101"/>
      <c r="K31" s="23">
        <f t="shared" si="0"/>
        <v>103577.03839136836</v>
      </c>
      <c r="L31" s="21">
        <v>407326</v>
      </c>
      <c r="M31" s="22">
        <f t="shared" si="2"/>
        <v>249.77464688546667</v>
      </c>
      <c r="N31" s="24">
        <f t="shared" si="3"/>
        <v>295770.03005485982</v>
      </c>
      <c r="O31" s="103"/>
      <c r="P31" s="103"/>
      <c r="Q31" s="25" t="s">
        <v>93</v>
      </c>
    </row>
    <row r="32" spans="2:26" ht="20.25" customHeight="1" x14ac:dyDescent="0.3">
      <c r="B32" s="19" t="s">
        <v>75</v>
      </c>
      <c r="C32" s="20">
        <v>3</v>
      </c>
      <c r="D32" s="21">
        <v>6531129</v>
      </c>
      <c r="E32" s="21">
        <v>653.11289999999997</v>
      </c>
      <c r="F32" s="21">
        <v>6.5</v>
      </c>
      <c r="G32" s="21">
        <v>2798021.4659436033</v>
      </c>
      <c r="H32" s="21">
        <v>3</v>
      </c>
      <c r="I32" s="22">
        <f t="shared" si="1"/>
        <v>8394064.3978308104</v>
      </c>
      <c r="J32" s="101"/>
      <c r="K32" s="23">
        <f t="shared" si="0"/>
        <v>71324.294323971699</v>
      </c>
      <c r="L32" s="21">
        <v>109221</v>
      </c>
      <c r="M32" s="22">
        <f t="shared" si="2"/>
        <v>167.23142354101412</v>
      </c>
      <c r="N32" s="24">
        <f t="shared" si="3"/>
        <v>203670.51427105477</v>
      </c>
      <c r="O32" s="103"/>
      <c r="P32" s="103"/>
      <c r="Q32" s="25" t="s">
        <v>94</v>
      </c>
    </row>
    <row r="33" spans="2:17" ht="20.25" customHeight="1" x14ac:dyDescent="0.3">
      <c r="B33" s="19" t="s">
        <v>76</v>
      </c>
      <c r="C33" s="20">
        <v>11</v>
      </c>
      <c r="D33" s="21">
        <v>100560480</v>
      </c>
      <c r="E33" s="21">
        <v>10056.0478516</v>
      </c>
      <c r="F33" s="21">
        <v>100.56047820000001</v>
      </c>
      <c r="G33" s="21">
        <v>15500672.378049133</v>
      </c>
      <c r="H33" s="21">
        <v>3</v>
      </c>
      <c r="I33" s="22">
        <f t="shared" si="1"/>
        <v>46502017.134147398</v>
      </c>
      <c r="J33" s="101"/>
      <c r="K33" s="23">
        <f t="shared" si="0"/>
        <v>395127.24700937601</v>
      </c>
      <c r="L33" s="21">
        <v>1223834</v>
      </c>
      <c r="M33" s="22">
        <f t="shared" si="2"/>
        <v>121.70129041353735</v>
      </c>
      <c r="N33" s="24">
        <f t="shared" si="3"/>
        <v>1128307.9680447429</v>
      </c>
      <c r="O33" s="103"/>
      <c r="P33" s="103"/>
      <c r="Q33" s="25" t="s">
        <v>95</v>
      </c>
    </row>
    <row r="34" spans="2:17" ht="20.25" customHeight="1" x14ac:dyDescent="0.3">
      <c r="B34" s="19" t="s">
        <v>77</v>
      </c>
      <c r="C34" s="20">
        <v>13</v>
      </c>
      <c r="D34" s="21">
        <v>14193168</v>
      </c>
      <c r="E34" s="21">
        <v>1419.3167725000001</v>
      </c>
      <c r="F34" s="21">
        <v>14.1931686</v>
      </c>
      <c r="G34" s="21">
        <v>4115630.8289731666</v>
      </c>
      <c r="H34" s="21">
        <v>3</v>
      </c>
      <c r="I34" s="22">
        <f t="shared" si="1"/>
        <v>12346892.4869195</v>
      </c>
      <c r="J34" s="101"/>
      <c r="K34" s="23">
        <f t="shared" si="0"/>
        <v>104911.44122638063</v>
      </c>
      <c r="L34" s="21">
        <v>153371</v>
      </c>
      <c r="M34" s="22">
        <f t="shared" si="2"/>
        <v>108.05973900375365</v>
      </c>
      <c r="N34" s="24">
        <f t="shared" si="3"/>
        <v>299580.49203317566</v>
      </c>
      <c r="O34" s="103"/>
      <c r="P34" s="103"/>
      <c r="Q34" s="25" t="s">
        <v>96</v>
      </c>
    </row>
    <row r="35" spans="2:17" ht="20.25" customHeight="1" x14ac:dyDescent="0.3">
      <c r="B35" s="19" t="s">
        <v>78</v>
      </c>
      <c r="C35" s="20">
        <v>6</v>
      </c>
      <c r="D35" s="21">
        <v>9910940</v>
      </c>
      <c r="E35" s="21">
        <v>991.09399410000003</v>
      </c>
      <c r="F35" s="21">
        <v>9.9109402000000006</v>
      </c>
      <c r="G35" s="21">
        <v>3270179.0730256098</v>
      </c>
      <c r="H35" s="21">
        <v>2</v>
      </c>
      <c r="I35" s="22">
        <f t="shared" si="1"/>
        <v>6540358.1460512197</v>
      </c>
      <c r="J35" s="101"/>
      <c r="K35" s="23">
        <f t="shared" si="0"/>
        <v>55573.367951965229</v>
      </c>
      <c r="L35" s="21">
        <v>183638</v>
      </c>
      <c r="M35" s="22">
        <f t="shared" si="2"/>
        <v>185.28817760293197</v>
      </c>
      <c r="N35" s="24">
        <f t="shared" si="3"/>
        <v>158692.86247879741</v>
      </c>
      <c r="O35" s="103"/>
      <c r="P35" s="103"/>
      <c r="Q35" s="25" t="s">
        <v>97</v>
      </c>
    </row>
    <row r="36" spans="2:17" ht="20.25" customHeight="1" x14ac:dyDescent="0.3">
      <c r="B36" s="19" t="s">
        <v>79</v>
      </c>
      <c r="C36" s="20">
        <v>1</v>
      </c>
      <c r="D36" s="21">
        <v>65201412</v>
      </c>
      <c r="E36" s="21">
        <v>6520.1416016000003</v>
      </c>
      <c r="F36" s="21">
        <v>65.201415999999995</v>
      </c>
      <c r="G36" s="21">
        <v>11345172.039598966</v>
      </c>
      <c r="H36" s="21">
        <v>3</v>
      </c>
      <c r="I36" s="22">
        <f t="shared" si="1"/>
        <v>34035516.1187969</v>
      </c>
      <c r="J36" s="101"/>
      <c r="K36" s="23">
        <f t="shared" si="0"/>
        <v>289199.49312667665</v>
      </c>
      <c r="L36" s="21">
        <v>572539</v>
      </c>
      <c r="M36" s="22">
        <f t="shared" si="2"/>
        <v>87.810822982663851</v>
      </c>
      <c r="N36" s="24">
        <f t="shared" si="3"/>
        <v>825825.33834116277</v>
      </c>
      <c r="O36" s="103"/>
      <c r="P36" s="103"/>
      <c r="Q36" s="25" t="s">
        <v>98</v>
      </c>
    </row>
    <row r="37" spans="2:17" ht="20.25" customHeight="1" x14ac:dyDescent="0.3">
      <c r="B37" s="19" t="s">
        <v>80</v>
      </c>
      <c r="C37" s="20">
        <v>5</v>
      </c>
      <c r="D37" s="21">
        <v>33717364</v>
      </c>
      <c r="E37" s="21">
        <v>3371.7365722999998</v>
      </c>
      <c r="F37" s="21">
        <v>33.717365299999997</v>
      </c>
      <c r="G37" s="21">
        <v>5024004.8822026504</v>
      </c>
      <c r="H37" s="21">
        <v>2</v>
      </c>
      <c r="I37" s="22">
        <f t="shared" si="1"/>
        <v>10048009.764405301</v>
      </c>
      <c r="J37" s="101"/>
      <c r="K37" s="23">
        <f t="shared" si="0"/>
        <v>85377.8541408124</v>
      </c>
      <c r="L37" s="21">
        <v>377039</v>
      </c>
      <c r="M37" s="22">
        <f t="shared" si="2"/>
        <v>111.82338593634741</v>
      </c>
      <c r="N37" s="24">
        <f t="shared" si="3"/>
        <v>243801.24086799461</v>
      </c>
      <c r="O37" s="103"/>
      <c r="P37" s="103"/>
      <c r="Q37" s="25" t="s">
        <v>99</v>
      </c>
    </row>
    <row r="38" spans="2:17" ht="20.25" customHeight="1" x14ac:dyDescent="0.3">
      <c r="B38" s="19" t="s">
        <v>50</v>
      </c>
      <c r="C38" s="20"/>
      <c r="D38" s="21"/>
      <c r="E38" s="21"/>
      <c r="F38" s="21"/>
      <c r="G38" s="21"/>
      <c r="H38" s="21"/>
      <c r="I38" s="22">
        <f t="shared" si="1"/>
        <v>0</v>
      </c>
      <c r="J38" s="101"/>
      <c r="K38" s="23">
        <f t="shared" si="0"/>
        <v>0</v>
      </c>
      <c r="L38" s="21"/>
      <c r="M38" s="22" t="e">
        <f t="shared" si="2"/>
        <v>#DIV/0!</v>
      </c>
      <c r="N38" s="24">
        <f t="shared" si="3"/>
        <v>0</v>
      </c>
      <c r="O38" s="103"/>
      <c r="P38" s="103"/>
      <c r="Q38" s="25" t="s">
        <v>49</v>
      </c>
    </row>
    <row r="39" spans="2:17" ht="20.25" customHeight="1" x14ac:dyDescent="0.3">
      <c r="B39" s="19" t="s">
        <v>51</v>
      </c>
      <c r="C39" s="20"/>
      <c r="D39" s="21"/>
      <c r="E39" s="21"/>
      <c r="F39" s="21"/>
      <c r="G39" s="21"/>
      <c r="H39" s="21"/>
      <c r="I39" s="22">
        <f t="shared" si="1"/>
        <v>0</v>
      </c>
      <c r="J39" s="101"/>
      <c r="K39" s="23">
        <f t="shared" si="0"/>
        <v>0</v>
      </c>
      <c r="L39" s="21"/>
      <c r="M39" s="22" t="e">
        <f t="shared" si="2"/>
        <v>#DIV/0!</v>
      </c>
      <c r="N39" s="24">
        <f t="shared" si="3"/>
        <v>0</v>
      </c>
      <c r="O39" s="103"/>
      <c r="P39" s="103"/>
      <c r="Q39" s="25" t="s">
        <v>49</v>
      </c>
    </row>
    <row r="40" spans="2:17" ht="20.25" customHeight="1" x14ac:dyDescent="0.3">
      <c r="B40" s="19" t="s">
        <v>52</v>
      </c>
      <c r="C40" s="20"/>
      <c r="D40" s="21"/>
      <c r="E40" s="21"/>
      <c r="F40" s="21"/>
      <c r="G40" s="21"/>
      <c r="H40" s="21"/>
      <c r="I40" s="22">
        <f t="shared" si="1"/>
        <v>0</v>
      </c>
      <c r="J40" s="101"/>
      <c r="K40" s="23">
        <f t="shared" si="0"/>
        <v>0</v>
      </c>
      <c r="L40" s="21"/>
      <c r="M40" s="22" t="e">
        <f t="shared" si="2"/>
        <v>#DIV/0!</v>
      </c>
      <c r="N40" s="24">
        <f t="shared" si="3"/>
        <v>0</v>
      </c>
      <c r="O40" s="103"/>
      <c r="P40" s="103"/>
      <c r="Q40" s="25" t="s">
        <v>49</v>
      </c>
    </row>
    <row r="41" spans="2:17" ht="20.25" customHeight="1" x14ac:dyDescent="0.3">
      <c r="B41" s="19" t="s">
        <v>53</v>
      </c>
      <c r="C41" s="20"/>
      <c r="D41" s="21"/>
      <c r="E41" s="21"/>
      <c r="F41" s="21"/>
      <c r="G41" s="21"/>
      <c r="H41" s="21"/>
      <c r="I41" s="22">
        <f t="shared" si="1"/>
        <v>0</v>
      </c>
      <c r="J41" s="101"/>
      <c r="K41" s="23">
        <f t="shared" si="0"/>
        <v>0</v>
      </c>
      <c r="L41" s="21"/>
      <c r="M41" s="22" t="e">
        <f t="shared" si="2"/>
        <v>#DIV/0!</v>
      </c>
      <c r="N41" s="24">
        <f t="shared" si="3"/>
        <v>0</v>
      </c>
      <c r="O41" s="103"/>
      <c r="P41" s="103"/>
      <c r="Q41" s="25" t="s">
        <v>49</v>
      </c>
    </row>
    <row r="42" spans="2:17" ht="20.25" customHeight="1" x14ac:dyDescent="0.3">
      <c r="B42" s="19" t="s">
        <v>54</v>
      </c>
      <c r="C42" s="20"/>
      <c r="D42" s="21"/>
      <c r="E42" s="21"/>
      <c r="F42" s="21"/>
      <c r="G42" s="21"/>
      <c r="H42" s="21"/>
      <c r="I42" s="22">
        <f t="shared" si="1"/>
        <v>0</v>
      </c>
      <c r="J42" s="101"/>
      <c r="K42" s="23">
        <f t="shared" si="0"/>
        <v>0</v>
      </c>
      <c r="L42" s="21"/>
      <c r="M42" s="22" t="e">
        <f t="shared" si="2"/>
        <v>#DIV/0!</v>
      </c>
      <c r="N42" s="24">
        <f t="shared" si="3"/>
        <v>0</v>
      </c>
      <c r="O42" s="103"/>
      <c r="P42" s="103"/>
      <c r="Q42" s="25" t="s">
        <v>49</v>
      </c>
    </row>
    <row r="43" spans="2:17" ht="20.25" customHeight="1" thickBot="1" x14ac:dyDescent="0.35">
      <c r="B43" s="26" t="s">
        <v>55</v>
      </c>
      <c r="C43" s="27"/>
      <c r="D43" s="28"/>
      <c r="E43" s="28"/>
      <c r="F43" s="28"/>
      <c r="G43" s="28"/>
      <c r="H43" s="28"/>
      <c r="I43" s="29">
        <f t="shared" si="1"/>
        <v>0</v>
      </c>
      <c r="J43" s="102"/>
      <c r="K43" s="30">
        <f t="shared" si="0"/>
        <v>0</v>
      </c>
      <c r="L43" s="28"/>
      <c r="M43" s="29" t="e">
        <f>+L43/E43</f>
        <v>#DIV/0!</v>
      </c>
      <c r="N43" s="31">
        <f>+$I$15*K43</f>
        <v>0</v>
      </c>
      <c r="O43" s="103"/>
      <c r="P43" s="103"/>
      <c r="Q43" s="25" t="s">
        <v>49</v>
      </c>
    </row>
    <row r="44" spans="2:17" ht="18" customHeight="1" x14ac:dyDescent="0.3">
      <c r="B44" s="109" t="s">
        <v>56</v>
      </c>
      <c r="C44" s="110"/>
      <c r="D44" s="32">
        <f t="shared" ref="D44:E44" si="4">SUM(D19:D43)</f>
        <v>507280699.375</v>
      </c>
      <c r="E44" s="32">
        <f t="shared" si="4"/>
        <v>50728.0705648</v>
      </c>
      <c r="F44" s="32">
        <f>SUM(F19:F43)</f>
        <v>507.21638349999995</v>
      </c>
      <c r="G44" s="111" t="s">
        <v>57</v>
      </c>
      <c r="H44" s="111"/>
      <c r="I44" s="32">
        <f>SUM(I19:I43)</f>
        <v>323234874.52212173</v>
      </c>
      <c r="J44" s="111" t="s">
        <v>58</v>
      </c>
      <c r="K44" s="111"/>
      <c r="L44" s="111"/>
      <c r="M44" s="111"/>
      <c r="N44" s="33">
        <f>SUM(N19:N43)</f>
        <v>7842852.9975625407</v>
      </c>
      <c r="O44" s="104"/>
      <c r="P44" s="103"/>
      <c r="Q44" s="25" t="s">
        <v>49</v>
      </c>
    </row>
    <row r="45" spans="2:17" ht="18" customHeight="1" thickBot="1" x14ac:dyDescent="0.35">
      <c r="B45" s="112" t="s">
        <v>59</v>
      </c>
      <c r="C45" s="113"/>
      <c r="D45" s="113"/>
      <c r="E45" s="113"/>
      <c r="F45" s="113"/>
      <c r="G45" s="113"/>
      <c r="H45" s="113"/>
      <c r="I45" s="113"/>
      <c r="J45" s="113"/>
      <c r="K45" s="113"/>
      <c r="L45" s="113"/>
      <c r="M45" s="113"/>
      <c r="N45" s="34">
        <f>+N44/F44</f>
        <v>15462.538775746272</v>
      </c>
      <c r="O45" s="105"/>
      <c r="P45" s="106"/>
      <c r="Q45" s="35" t="s">
        <v>49</v>
      </c>
    </row>
    <row r="46" spans="2:17" ht="17.25" thickBot="1" x14ac:dyDescent="0.35">
      <c r="B46" s="114" t="s">
        <v>60</v>
      </c>
      <c r="C46" s="115"/>
      <c r="D46" s="115"/>
      <c r="E46" s="115"/>
      <c r="F46" s="115"/>
      <c r="G46" s="115"/>
      <c r="H46" s="115"/>
      <c r="I46" s="115"/>
      <c r="J46" s="115"/>
      <c r="K46" s="115"/>
      <c r="L46" s="115"/>
      <c r="M46" s="115"/>
      <c r="N46" s="115"/>
      <c r="O46" s="115"/>
      <c r="P46" s="115"/>
      <c r="Q46" s="116"/>
    </row>
    <row r="48" spans="2:17" x14ac:dyDescent="0.3">
      <c r="B48" s="36"/>
    </row>
  </sheetData>
  <sheetProtection algorithmName="SHA-512" hashValue="dkzcrvlPVOs2QyJzDyRyBpVKTDzuqT3l6TFSqm6lvZVcxgm4kztsvap8CXF52M5tyenfWTnPIa92TD23Tc9MsA==" saltValue="BNaUGWFgSNe4O7Tkc1Id1g==" spinCount="100000" sheet="1" objects="1" scenarios="1"/>
  <mergeCells count="51">
    <mergeCell ref="B44:C44"/>
    <mergeCell ref="G44:H44"/>
    <mergeCell ref="J44:M44"/>
    <mergeCell ref="B45:M45"/>
    <mergeCell ref="B46:Q46"/>
    <mergeCell ref="Q17:Q18"/>
    <mergeCell ref="J19:J43"/>
    <mergeCell ref="O19:O45"/>
    <mergeCell ref="P19:P45"/>
    <mergeCell ref="J17:J18"/>
    <mergeCell ref="K17:K18"/>
    <mergeCell ref="L17:L18"/>
    <mergeCell ref="M17:M18"/>
    <mergeCell ref="N17:N18"/>
    <mergeCell ref="O17:O18"/>
    <mergeCell ref="B13:H13"/>
    <mergeCell ref="J13:P13"/>
    <mergeCell ref="I17:I18"/>
    <mergeCell ref="B14:H14"/>
    <mergeCell ref="J14:P14"/>
    <mergeCell ref="B15:H15"/>
    <mergeCell ref="J15:P15"/>
    <mergeCell ref="B16:H16"/>
    <mergeCell ref="J16:P16"/>
    <mergeCell ref="B17:B18"/>
    <mergeCell ref="C17:C18"/>
    <mergeCell ref="D17:F17"/>
    <mergeCell ref="G17:G18"/>
    <mergeCell ref="H17:H18"/>
    <mergeCell ref="P17:P18"/>
    <mergeCell ref="S17:Z26"/>
    <mergeCell ref="B4:Q4"/>
    <mergeCell ref="B5:H5"/>
    <mergeCell ref="I5:Q5"/>
    <mergeCell ref="B6:H6"/>
    <mergeCell ref="I6:Q6"/>
    <mergeCell ref="B8:H8"/>
    <mergeCell ref="I8:Q8"/>
    <mergeCell ref="B9:H9"/>
    <mergeCell ref="I9:Q9"/>
    <mergeCell ref="B10:H10"/>
    <mergeCell ref="I10:Q10"/>
    <mergeCell ref="B11:I11"/>
    <mergeCell ref="J11:Q11"/>
    <mergeCell ref="B12:H12"/>
    <mergeCell ref="J12:P12"/>
    <mergeCell ref="B1:B3"/>
    <mergeCell ref="B7:H7"/>
    <mergeCell ref="I7:Q7"/>
    <mergeCell ref="C1:Q1"/>
    <mergeCell ref="C2:Q3"/>
  </mergeCells>
  <hyperlinks>
    <hyperlink ref="T14" r:id="rId1" xr:uid="{6D031ED9-B0B6-4491-A385-E7468970C407}"/>
    <hyperlink ref="T13" r:id="rId2" xr:uid="{CE7233B4-E0B0-4F33-B95E-F6CA97BE4BCA}"/>
    <hyperlink ref="T12" r:id="rId3" location="gsc.tab=0" xr:uid="{CE2958ED-578B-463B-9E28-01A6BFCFB13C}"/>
    <hyperlink ref="T11" r:id="rId4" xr:uid="{3173F3F9-0D0B-4AF5-A924-EC01CD63F907}"/>
  </hyperlinks>
  <pageMargins left="0.7" right="0.7" top="0.75" bottom="0.75" header="0.3" footer="0.3"/>
  <pageSetup orientation="portrait" r:id="rId5"/>
  <drawing r:id="rId6"/>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1E5F7-596B-44FB-99A0-444CAE20C441}">
  <dimension ref="B1:AE48"/>
  <sheetViews>
    <sheetView zoomScale="80" zoomScaleNormal="80" workbookViewId="0">
      <selection activeCell="O19" sqref="O19:P45"/>
    </sheetView>
  </sheetViews>
  <sheetFormatPr baseColWidth="10" defaultColWidth="11.42578125" defaultRowHeight="16.5" x14ac:dyDescent="0.3"/>
  <cols>
    <col min="1" max="1" width="11.42578125" style="1"/>
    <col min="2" max="2" width="33.5703125" style="1" customWidth="1"/>
    <col min="3" max="3" width="14.42578125" style="1" bestFit="1" customWidth="1"/>
    <col min="4" max="4" width="3.42578125" style="1" bestFit="1" customWidth="1"/>
    <col min="5" max="5" width="3.85546875" style="1" customWidth="1"/>
    <col min="6" max="6" width="4.5703125" style="1" bestFit="1" customWidth="1"/>
    <col min="7" max="7" width="12.42578125" style="1" customWidth="1"/>
    <col min="8" max="16" width="11.42578125" style="1"/>
    <col min="17" max="17" width="33.28515625" style="1" customWidth="1"/>
    <col min="18" max="16384" width="11.42578125" style="1"/>
  </cols>
  <sheetData>
    <row r="1" spans="2:31" x14ac:dyDescent="0.3">
      <c r="B1" s="44"/>
      <c r="C1" s="51" t="s">
        <v>0</v>
      </c>
      <c r="D1" s="52"/>
      <c r="E1" s="52"/>
      <c r="F1" s="52"/>
      <c r="G1" s="52"/>
      <c r="H1" s="52"/>
      <c r="I1" s="52"/>
      <c r="J1" s="52"/>
      <c r="K1" s="52"/>
      <c r="L1" s="52"/>
      <c r="M1" s="52"/>
      <c r="N1" s="52"/>
      <c r="O1" s="52"/>
      <c r="P1" s="52"/>
      <c r="Q1" s="53"/>
    </row>
    <row r="2" spans="2:31" x14ac:dyDescent="0.3">
      <c r="B2" s="45"/>
      <c r="C2" s="54" t="s">
        <v>1</v>
      </c>
      <c r="D2" s="55"/>
      <c r="E2" s="55"/>
      <c r="F2" s="55"/>
      <c r="G2" s="55"/>
      <c r="H2" s="55"/>
      <c r="I2" s="55"/>
      <c r="J2" s="55"/>
      <c r="K2" s="55"/>
      <c r="L2" s="55"/>
      <c r="M2" s="55"/>
      <c r="N2" s="55"/>
      <c r="O2" s="55"/>
      <c r="P2" s="55"/>
      <c r="Q2" s="56"/>
    </row>
    <row r="3" spans="2:31" ht="17.25" customHeight="1" thickBot="1" x14ac:dyDescent="0.35">
      <c r="B3" s="46"/>
      <c r="C3" s="57"/>
      <c r="D3" s="58"/>
      <c r="E3" s="58"/>
      <c r="F3" s="58"/>
      <c r="G3" s="58"/>
      <c r="H3" s="58"/>
      <c r="I3" s="58"/>
      <c r="J3" s="58"/>
      <c r="K3" s="58"/>
      <c r="L3" s="58"/>
      <c r="M3" s="58"/>
      <c r="N3" s="58"/>
      <c r="O3" s="58"/>
      <c r="P3" s="58"/>
      <c r="Q3" s="59"/>
    </row>
    <row r="4" spans="2:31" ht="17.25" customHeight="1" thickBot="1" x14ac:dyDescent="0.35">
      <c r="B4" s="69" t="s">
        <v>2</v>
      </c>
      <c r="C4" s="70"/>
      <c r="D4" s="70"/>
      <c r="E4" s="70"/>
      <c r="F4" s="70"/>
      <c r="G4" s="70"/>
      <c r="H4" s="70"/>
      <c r="I4" s="70"/>
      <c r="J4" s="70"/>
      <c r="K4" s="70"/>
      <c r="L4" s="70"/>
      <c r="M4" s="70"/>
      <c r="N4" s="70"/>
      <c r="O4" s="70"/>
      <c r="P4" s="70"/>
      <c r="Q4" s="71"/>
    </row>
    <row r="5" spans="2:31" ht="16.5" customHeight="1" x14ac:dyDescent="0.3">
      <c r="B5" s="72" t="s">
        <v>3</v>
      </c>
      <c r="C5" s="73"/>
      <c r="D5" s="73"/>
      <c r="E5" s="73"/>
      <c r="F5" s="73"/>
      <c r="G5" s="73"/>
      <c r="H5" s="73"/>
      <c r="I5" s="74" t="s">
        <v>61</v>
      </c>
      <c r="J5" s="74"/>
      <c r="K5" s="74"/>
      <c r="L5" s="74"/>
      <c r="M5" s="74"/>
      <c r="N5" s="74"/>
      <c r="O5" s="74"/>
      <c r="P5" s="74"/>
      <c r="Q5" s="75"/>
    </row>
    <row r="6" spans="2:31" ht="16.5" customHeight="1" x14ac:dyDescent="0.3">
      <c r="B6" s="76" t="s">
        <v>4</v>
      </c>
      <c r="C6" s="48"/>
      <c r="D6" s="48"/>
      <c r="E6" s="48"/>
      <c r="F6" s="48"/>
      <c r="G6" s="48"/>
      <c r="H6" s="48"/>
      <c r="I6" s="77">
        <v>11001</v>
      </c>
      <c r="J6" s="77"/>
      <c r="K6" s="77"/>
      <c r="L6" s="77"/>
      <c r="M6" s="77"/>
      <c r="N6" s="77"/>
      <c r="O6" s="77"/>
      <c r="P6" s="77"/>
      <c r="Q6" s="78"/>
    </row>
    <row r="7" spans="2:31" x14ac:dyDescent="0.3">
      <c r="B7" s="47" t="s">
        <v>5</v>
      </c>
      <c r="C7" s="48"/>
      <c r="D7" s="48"/>
      <c r="E7" s="48"/>
      <c r="F7" s="48"/>
      <c r="G7" s="48"/>
      <c r="H7" s="48"/>
      <c r="I7" s="49" t="s">
        <v>81</v>
      </c>
      <c r="J7" s="49"/>
      <c r="K7" s="49"/>
      <c r="L7" s="49"/>
      <c r="M7" s="49"/>
      <c r="N7" s="49"/>
      <c r="O7" s="49"/>
      <c r="P7" s="49"/>
      <c r="Q7" s="50"/>
    </row>
    <row r="8" spans="2:31" ht="17.25" thickBot="1" x14ac:dyDescent="0.35">
      <c r="B8" s="76" t="s">
        <v>6</v>
      </c>
      <c r="C8" s="48"/>
      <c r="D8" s="48"/>
      <c r="E8" s="48"/>
      <c r="F8" s="48"/>
      <c r="G8" s="48"/>
      <c r="H8" s="48"/>
      <c r="I8" s="49">
        <v>2022</v>
      </c>
      <c r="J8" s="49"/>
      <c r="K8" s="49"/>
      <c r="L8" s="49"/>
      <c r="M8" s="49"/>
      <c r="N8" s="49"/>
      <c r="O8" s="49"/>
      <c r="P8" s="49"/>
      <c r="Q8" s="50"/>
    </row>
    <row r="9" spans="2:31" ht="16.5" customHeight="1" x14ac:dyDescent="0.3">
      <c r="B9" s="76" t="s">
        <v>7</v>
      </c>
      <c r="C9" s="48"/>
      <c r="D9" s="48"/>
      <c r="E9" s="48"/>
      <c r="F9" s="48"/>
      <c r="G9" s="48"/>
      <c r="H9" s="48"/>
      <c r="I9" s="49">
        <v>2018</v>
      </c>
      <c r="J9" s="49"/>
      <c r="K9" s="49"/>
      <c r="L9" s="49"/>
      <c r="M9" s="49"/>
      <c r="N9" s="49"/>
      <c r="O9" s="49"/>
      <c r="P9" s="49"/>
      <c r="Q9" s="50"/>
      <c r="S9" s="2" t="s">
        <v>8</v>
      </c>
      <c r="T9" s="3"/>
      <c r="U9" s="3"/>
      <c r="V9" s="3"/>
      <c r="W9" s="3"/>
      <c r="X9" s="3"/>
      <c r="Y9" s="3"/>
      <c r="Z9" s="3"/>
      <c r="AA9" s="4"/>
      <c r="AB9" s="4"/>
      <c r="AC9" s="4"/>
      <c r="AD9" s="4"/>
      <c r="AE9" s="5"/>
    </row>
    <row r="10" spans="2:31" ht="16.5" customHeight="1" thickBot="1" x14ac:dyDescent="0.35">
      <c r="B10" s="79" t="s">
        <v>9</v>
      </c>
      <c r="C10" s="80"/>
      <c r="D10" s="80"/>
      <c r="E10" s="80"/>
      <c r="F10" s="80"/>
      <c r="G10" s="80"/>
      <c r="H10" s="80"/>
      <c r="I10" s="81">
        <v>2022</v>
      </c>
      <c r="J10" s="81"/>
      <c r="K10" s="81"/>
      <c r="L10" s="81"/>
      <c r="M10" s="81"/>
      <c r="N10" s="81"/>
      <c r="O10" s="81"/>
      <c r="P10" s="81"/>
      <c r="Q10" s="82"/>
      <c r="S10" s="6" t="s">
        <v>10</v>
      </c>
      <c r="T10" s="7"/>
      <c r="U10" s="7"/>
      <c r="V10" s="7"/>
      <c r="W10" s="7"/>
      <c r="X10" s="7"/>
      <c r="Y10" s="7"/>
      <c r="Z10" s="7"/>
      <c r="AE10" s="8"/>
    </row>
    <row r="11" spans="2:31" ht="28.5" customHeight="1" thickBot="1" x14ac:dyDescent="0.35">
      <c r="B11" s="83" t="s">
        <v>11</v>
      </c>
      <c r="C11" s="84"/>
      <c r="D11" s="84"/>
      <c r="E11" s="84"/>
      <c r="F11" s="84"/>
      <c r="G11" s="84"/>
      <c r="H11" s="84"/>
      <c r="I11" s="85"/>
      <c r="J11" s="86" t="s">
        <v>12</v>
      </c>
      <c r="K11" s="87"/>
      <c r="L11" s="87"/>
      <c r="M11" s="87"/>
      <c r="N11" s="87"/>
      <c r="O11" s="87"/>
      <c r="P11" s="87"/>
      <c r="Q11" s="88"/>
      <c r="S11" s="9" t="s">
        <v>13</v>
      </c>
      <c r="T11" s="10" t="s">
        <v>14</v>
      </c>
      <c r="U11" s="7"/>
      <c r="V11" s="7"/>
      <c r="W11" s="7"/>
      <c r="X11" s="7"/>
      <c r="Y11" s="7"/>
      <c r="Z11" s="7"/>
      <c r="AE11" s="8"/>
    </row>
    <row r="12" spans="2:31" ht="17.25" customHeight="1" x14ac:dyDescent="0.3">
      <c r="B12" s="89" t="s">
        <v>15</v>
      </c>
      <c r="C12" s="90"/>
      <c r="D12" s="90"/>
      <c r="E12" s="90"/>
      <c r="F12" s="90"/>
      <c r="G12" s="90"/>
      <c r="H12" s="90"/>
      <c r="I12" s="39">
        <v>2340398</v>
      </c>
      <c r="J12" s="91" t="s">
        <v>16</v>
      </c>
      <c r="K12" s="48"/>
      <c r="L12" s="48"/>
      <c r="M12" s="48"/>
      <c r="N12" s="48"/>
      <c r="O12" s="48"/>
      <c r="P12" s="48"/>
      <c r="Q12" s="41">
        <v>7842853</v>
      </c>
      <c r="S12" s="9" t="s">
        <v>17</v>
      </c>
      <c r="T12" s="11" t="s">
        <v>18</v>
      </c>
      <c r="U12" s="7"/>
      <c r="V12" s="7"/>
      <c r="W12" s="7"/>
      <c r="X12" s="7"/>
      <c r="Y12" s="7"/>
      <c r="Z12" s="7"/>
      <c r="AE12" s="8"/>
    </row>
    <row r="13" spans="2:31" x14ac:dyDescent="0.3">
      <c r="B13" s="76" t="s">
        <v>19</v>
      </c>
      <c r="C13" s="48"/>
      <c r="D13" s="48"/>
      <c r="E13" s="48"/>
      <c r="F13" s="48"/>
      <c r="G13" s="48"/>
      <c r="H13" s="48"/>
      <c r="I13" s="40">
        <v>2509581</v>
      </c>
      <c r="J13" s="91" t="s">
        <v>20</v>
      </c>
      <c r="K13" s="48"/>
      <c r="L13" s="48"/>
      <c r="M13" s="48"/>
      <c r="N13" s="48"/>
      <c r="O13" s="48"/>
      <c r="P13" s="48"/>
      <c r="Q13" s="37">
        <v>29401</v>
      </c>
      <c r="S13" s="9" t="s">
        <v>21</v>
      </c>
      <c r="T13" s="11" t="s">
        <v>22</v>
      </c>
      <c r="U13" s="7"/>
      <c r="V13" s="7"/>
      <c r="W13" s="7"/>
      <c r="X13" s="7"/>
      <c r="Y13" s="7"/>
      <c r="Z13" s="7"/>
      <c r="AE13" s="8"/>
    </row>
    <row r="14" spans="2:31" x14ac:dyDescent="0.3">
      <c r="B14" s="76" t="s">
        <v>23</v>
      </c>
      <c r="C14" s="48"/>
      <c r="D14" s="48"/>
      <c r="E14" s="48"/>
      <c r="F14" s="48"/>
      <c r="G14" s="48"/>
      <c r="H14" s="48"/>
      <c r="I14" s="40">
        <v>7166249</v>
      </c>
      <c r="J14" s="91" t="s">
        <v>24</v>
      </c>
      <c r="K14" s="48"/>
      <c r="L14" s="48"/>
      <c r="M14" s="48"/>
      <c r="N14" s="48"/>
      <c r="O14" s="48"/>
      <c r="P14" s="48"/>
      <c r="Q14" s="38">
        <f>+Q12+Q13</f>
        <v>7872254</v>
      </c>
      <c r="S14" s="9" t="s">
        <v>25</v>
      </c>
      <c r="T14" s="11" t="s">
        <v>26</v>
      </c>
      <c r="U14" s="7"/>
      <c r="V14" s="7"/>
      <c r="W14" s="7"/>
      <c r="X14" s="7"/>
      <c r="Y14" s="7"/>
      <c r="Z14" s="7"/>
      <c r="AE14" s="8"/>
    </row>
    <row r="15" spans="2:31" ht="24" customHeight="1" thickBot="1" x14ac:dyDescent="0.35">
      <c r="B15" s="76" t="s">
        <v>27</v>
      </c>
      <c r="C15" s="48"/>
      <c r="D15" s="48"/>
      <c r="E15" s="48"/>
      <c r="F15" s="48"/>
      <c r="G15" s="48"/>
      <c r="H15" s="48"/>
      <c r="I15" s="12">
        <f>+I14/I13</f>
        <v>2.8555559673108779</v>
      </c>
      <c r="J15" s="91" t="s">
        <v>28</v>
      </c>
      <c r="K15" s="48"/>
      <c r="L15" s="48"/>
      <c r="M15" s="48"/>
      <c r="N15" s="48"/>
      <c r="O15" s="48"/>
      <c r="P15" s="48"/>
      <c r="Q15" s="42">
        <v>2746524</v>
      </c>
      <c r="S15" s="13"/>
      <c r="T15" s="14"/>
      <c r="U15" s="14"/>
      <c r="V15" s="14"/>
      <c r="W15" s="14"/>
      <c r="X15" s="14"/>
      <c r="Y15" s="14"/>
      <c r="Z15" s="14"/>
      <c r="AA15" s="15"/>
      <c r="AB15" s="15"/>
      <c r="AC15" s="15"/>
      <c r="AD15" s="15"/>
      <c r="AE15" s="16"/>
    </row>
    <row r="16" spans="2:31" ht="17.25" thickBot="1" x14ac:dyDescent="0.35">
      <c r="B16" s="94" t="s">
        <v>29</v>
      </c>
      <c r="C16" s="95"/>
      <c r="D16" s="95"/>
      <c r="E16" s="95"/>
      <c r="F16" s="95"/>
      <c r="G16" s="95"/>
      <c r="H16" s="95"/>
      <c r="I16" s="17">
        <v>32.43</v>
      </c>
      <c r="J16" s="96" t="s">
        <v>30</v>
      </c>
      <c r="K16" s="95"/>
      <c r="L16" s="95"/>
      <c r="M16" s="95"/>
      <c r="N16" s="95"/>
      <c r="O16" s="95"/>
      <c r="P16" s="95"/>
      <c r="Q16" s="43">
        <v>10431</v>
      </c>
      <c r="S16" s="7"/>
      <c r="T16" s="7"/>
      <c r="U16" s="7"/>
      <c r="V16" s="7"/>
      <c r="W16" s="7"/>
      <c r="X16" s="7"/>
      <c r="Y16" s="7"/>
      <c r="Z16" s="7"/>
    </row>
    <row r="17" spans="2:26" ht="16.5" customHeight="1" x14ac:dyDescent="0.3">
      <c r="B17" s="97" t="s">
        <v>31</v>
      </c>
      <c r="C17" s="92" t="s">
        <v>32</v>
      </c>
      <c r="D17" s="92" t="s">
        <v>33</v>
      </c>
      <c r="E17" s="92"/>
      <c r="F17" s="92"/>
      <c r="G17" s="92" t="s">
        <v>34</v>
      </c>
      <c r="H17" s="92" t="s">
        <v>35</v>
      </c>
      <c r="I17" s="92" t="s">
        <v>36</v>
      </c>
      <c r="J17" s="92" t="s">
        <v>37</v>
      </c>
      <c r="K17" s="92" t="s">
        <v>38</v>
      </c>
      <c r="L17" s="107" t="s">
        <v>39</v>
      </c>
      <c r="M17" s="92" t="s">
        <v>40</v>
      </c>
      <c r="N17" s="92" t="s">
        <v>41</v>
      </c>
      <c r="O17" s="92" t="s">
        <v>42</v>
      </c>
      <c r="P17" s="92" t="s">
        <v>43</v>
      </c>
      <c r="Q17" s="99" t="s">
        <v>44</v>
      </c>
      <c r="S17" s="60" t="s">
        <v>45</v>
      </c>
      <c r="T17" s="61"/>
      <c r="U17" s="61"/>
      <c r="V17" s="61"/>
      <c r="W17" s="61"/>
      <c r="X17" s="61"/>
      <c r="Y17" s="61"/>
      <c r="Z17" s="62"/>
    </row>
    <row r="18" spans="2:26" ht="47.25" customHeight="1" x14ac:dyDescent="0.3">
      <c r="B18" s="98"/>
      <c r="C18" s="93"/>
      <c r="D18" s="18" t="s">
        <v>46</v>
      </c>
      <c r="E18" s="18" t="s">
        <v>47</v>
      </c>
      <c r="F18" s="18" t="s">
        <v>48</v>
      </c>
      <c r="G18" s="93"/>
      <c r="H18" s="93"/>
      <c r="I18" s="93"/>
      <c r="J18" s="93"/>
      <c r="K18" s="93"/>
      <c r="L18" s="108"/>
      <c r="M18" s="93"/>
      <c r="N18" s="93"/>
      <c r="O18" s="93"/>
      <c r="P18" s="93"/>
      <c r="Q18" s="100"/>
      <c r="S18" s="63"/>
      <c r="T18" s="64"/>
      <c r="U18" s="64"/>
      <c r="V18" s="64"/>
      <c r="W18" s="64"/>
      <c r="X18" s="64"/>
      <c r="Y18" s="64"/>
      <c r="Z18" s="65"/>
    </row>
    <row r="19" spans="2:26" ht="20.25" customHeight="1" x14ac:dyDescent="0.3">
      <c r="B19" s="19" t="s">
        <v>62</v>
      </c>
      <c r="C19" s="20">
        <v>15</v>
      </c>
      <c r="D19" s="21">
        <v>4879543.5</v>
      </c>
      <c r="E19" s="21">
        <v>487.95434569999998</v>
      </c>
      <c r="F19" s="21">
        <v>4.8795432999999999</v>
      </c>
      <c r="G19" s="21">
        <v>2468003.5206049648</v>
      </c>
      <c r="H19" s="21">
        <v>2</v>
      </c>
      <c r="I19" s="22">
        <f>+H19*G19</f>
        <v>4936007.0412099296</v>
      </c>
      <c r="J19" s="101">
        <f>+I44/Q15</f>
        <v>117.68871290479228</v>
      </c>
      <c r="K19" s="23">
        <f t="shared" ref="K19:K43" si="0">+I19/$J$19</f>
        <v>41941.210158386697</v>
      </c>
      <c r="L19" s="21">
        <v>84207</v>
      </c>
      <c r="M19" s="22">
        <f>+L19/E19</f>
        <v>172.57147260201151</v>
      </c>
      <c r="N19" s="24">
        <f>+$I$15*K19</f>
        <v>119765.47294402074</v>
      </c>
      <c r="O19" s="103">
        <f>+I16*N45</f>
        <v>501450.13249745162</v>
      </c>
      <c r="P19" s="103">
        <f>+O19/Q12</f>
        <v>6.3937209137727255E-2</v>
      </c>
      <c r="Q19" s="25" t="s">
        <v>100</v>
      </c>
      <c r="S19" s="63"/>
      <c r="T19" s="64"/>
      <c r="U19" s="64"/>
      <c r="V19" s="64"/>
      <c r="W19" s="64"/>
      <c r="X19" s="64"/>
      <c r="Y19" s="64"/>
      <c r="Z19" s="65"/>
    </row>
    <row r="20" spans="2:26" ht="20.25" customHeight="1" x14ac:dyDescent="0.3">
      <c r="B20" s="19" t="s">
        <v>63</v>
      </c>
      <c r="C20" s="20">
        <v>12</v>
      </c>
      <c r="D20" s="21">
        <v>11903448</v>
      </c>
      <c r="E20" s="21">
        <v>1190.3448486</v>
      </c>
      <c r="F20" s="21">
        <v>11.9034481</v>
      </c>
      <c r="G20" s="21">
        <v>5028151.3371396</v>
      </c>
      <c r="H20" s="21">
        <v>2</v>
      </c>
      <c r="I20" s="22">
        <f t="shared" ref="I20:I43" si="1">+H20*G20</f>
        <v>10056302.6742792</v>
      </c>
      <c r="J20" s="101"/>
      <c r="K20" s="23">
        <f t="shared" si="0"/>
        <v>85448.318926000487</v>
      </c>
      <c r="L20" s="21">
        <v>138709</v>
      </c>
      <c r="M20" s="22">
        <f t="shared" ref="M20:M42" si="2">+L20/E20</f>
        <v>116.52841625108874</v>
      </c>
      <c r="N20" s="24">
        <f t="shared" ref="N20:N42" si="3">+$I$15*K20</f>
        <v>244002.45700582373</v>
      </c>
      <c r="O20" s="103"/>
      <c r="P20" s="103"/>
      <c r="Q20" s="25" t="s">
        <v>82</v>
      </c>
      <c r="S20" s="63"/>
      <c r="T20" s="64"/>
      <c r="U20" s="64"/>
      <c r="V20" s="64"/>
      <c r="W20" s="64"/>
      <c r="X20" s="64"/>
      <c r="Y20" s="64"/>
      <c r="Z20" s="65"/>
    </row>
    <row r="21" spans="2:26" ht="20.25" customHeight="1" x14ac:dyDescent="0.3">
      <c r="B21" s="19" t="s">
        <v>64</v>
      </c>
      <c r="C21" s="20">
        <v>7</v>
      </c>
      <c r="D21" s="21">
        <v>23933196</v>
      </c>
      <c r="E21" s="21">
        <v>2393.3195801000002</v>
      </c>
      <c r="F21" s="21">
        <v>23.933197</v>
      </c>
      <c r="G21" s="21">
        <v>6172561.8319418998</v>
      </c>
      <c r="H21" s="21">
        <v>3</v>
      </c>
      <c r="I21" s="22">
        <f t="shared" si="1"/>
        <v>18517685.4958257</v>
      </c>
      <c r="J21" s="101"/>
      <c r="K21" s="23">
        <f t="shared" si="0"/>
        <v>157344.61732796859</v>
      </c>
      <c r="L21" s="21">
        <v>739137</v>
      </c>
      <c r="M21" s="22">
        <f t="shared" si="2"/>
        <v>308.83339030265091</v>
      </c>
      <c r="N21" s="24">
        <f t="shared" si="3"/>
        <v>449306.36093512725</v>
      </c>
      <c r="O21" s="103"/>
      <c r="P21" s="103"/>
      <c r="Q21" s="25" t="s">
        <v>83</v>
      </c>
      <c r="S21" s="63"/>
      <c r="T21" s="64"/>
      <c r="U21" s="64"/>
      <c r="V21" s="64"/>
      <c r="W21" s="64"/>
      <c r="X21" s="64"/>
      <c r="Y21" s="64"/>
      <c r="Z21" s="65"/>
    </row>
    <row r="22" spans="2:26" ht="20.25" customHeight="1" x14ac:dyDescent="0.3">
      <c r="B22" s="19" t="s">
        <v>65</v>
      </c>
      <c r="C22" s="20">
        <v>17</v>
      </c>
      <c r="D22" s="21">
        <v>2060242.875</v>
      </c>
      <c r="E22" s="21">
        <v>206.024292</v>
      </c>
      <c r="F22" s="21">
        <v>2.0602429</v>
      </c>
      <c r="G22" s="21">
        <v>874456.19773409667</v>
      </c>
      <c r="H22" s="21">
        <v>3</v>
      </c>
      <c r="I22" s="22">
        <f t="shared" si="1"/>
        <v>2623368.5932022901</v>
      </c>
      <c r="J22" s="101"/>
      <c r="K22" s="23">
        <f t="shared" si="0"/>
        <v>22290.740789429321</v>
      </c>
      <c r="L22" s="21">
        <v>19036</v>
      </c>
      <c r="M22" s="22">
        <f t="shared" si="2"/>
        <v>92.396871335929646</v>
      </c>
      <c r="N22" s="24">
        <f t="shared" si="3"/>
        <v>63652.457877034889</v>
      </c>
      <c r="O22" s="103"/>
      <c r="P22" s="103"/>
      <c r="Q22" s="25" t="s">
        <v>84</v>
      </c>
      <c r="S22" s="63"/>
      <c r="T22" s="64"/>
      <c r="U22" s="64"/>
      <c r="V22" s="64"/>
      <c r="W22" s="64"/>
      <c r="X22" s="64"/>
      <c r="Y22" s="64"/>
      <c r="Z22" s="65"/>
    </row>
    <row r="23" spans="2:26" ht="20.25" customHeight="1" x14ac:dyDescent="0.3">
      <c r="B23" s="19" t="s">
        <v>66</v>
      </c>
      <c r="C23" s="20">
        <v>2</v>
      </c>
      <c r="D23" s="21">
        <v>11048370</v>
      </c>
      <c r="E23" s="21">
        <v>1104.837</v>
      </c>
      <c r="F23" s="21">
        <v>11.04</v>
      </c>
      <c r="G23" s="21">
        <v>5310551.6928786496</v>
      </c>
      <c r="H23" s="21">
        <v>4</v>
      </c>
      <c r="I23" s="22">
        <f t="shared" si="1"/>
        <v>21242206.771514598</v>
      </c>
      <c r="J23" s="101"/>
      <c r="K23" s="23">
        <f t="shared" si="0"/>
        <v>180494.85160653511</v>
      </c>
      <c r="L23" s="21">
        <v>163196</v>
      </c>
      <c r="M23" s="22">
        <f t="shared" si="2"/>
        <v>147.7104767490589</v>
      </c>
      <c r="N23" s="24">
        <f t="shared" si="3"/>
        <v>515413.15057393274</v>
      </c>
      <c r="O23" s="103"/>
      <c r="P23" s="103"/>
      <c r="Q23" s="25" t="s">
        <v>85</v>
      </c>
      <c r="S23" s="63"/>
      <c r="T23" s="64"/>
      <c r="U23" s="64"/>
      <c r="V23" s="64"/>
      <c r="W23" s="64"/>
      <c r="X23" s="64"/>
      <c r="Y23" s="64"/>
      <c r="Z23" s="65"/>
    </row>
    <row r="24" spans="2:26" ht="20.25" customHeight="1" x14ac:dyDescent="0.3">
      <c r="B24" s="19" t="s">
        <v>67</v>
      </c>
      <c r="C24" s="20">
        <v>19</v>
      </c>
      <c r="D24" s="21">
        <v>61605600</v>
      </c>
      <c r="E24" s="21">
        <v>6160.5600586</v>
      </c>
      <c r="F24" s="21">
        <v>61.605602300000001</v>
      </c>
      <c r="G24" s="21">
        <v>8530218.6610778999</v>
      </c>
      <c r="H24" s="21">
        <v>2</v>
      </c>
      <c r="I24" s="22">
        <f t="shared" si="1"/>
        <v>17060437.3221558</v>
      </c>
      <c r="J24" s="101"/>
      <c r="K24" s="23">
        <f t="shared" si="0"/>
        <v>144962.39189868054</v>
      </c>
      <c r="L24" s="21">
        <v>644197</v>
      </c>
      <c r="M24" s="22">
        <f t="shared" si="2"/>
        <v>104.56792789491855</v>
      </c>
      <c r="N24" s="24">
        <f t="shared" si="3"/>
        <v>413948.22322193527</v>
      </c>
      <c r="O24" s="103"/>
      <c r="P24" s="103"/>
      <c r="Q24" s="25" t="s">
        <v>86</v>
      </c>
      <c r="S24" s="63"/>
      <c r="T24" s="64"/>
      <c r="U24" s="64"/>
      <c r="V24" s="64"/>
      <c r="W24" s="64"/>
      <c r="X24" s="64"/>
      <c r="Y24" s="64"/>
      <c r="Z24" s="65"/>
    </row>
    <row r="25" spans="2:26" ht="20.25" customHeight="1" x14ac:dyDescent="0.3">
      <c r="B25" s="19" t="s">
        <v>68</v>
      </c>
      <c r="C25" s="20">
        <v>10</v>
      </c>
      <c r="D25" s="21">
        <v>35880968</v>
      </c>
      <c r="E25" s="21">
        <v>3588.0966797000001</v>
      </c>
      <c r="F25" s="21">
        <v>35.880966200000003</v>
      </c>
      <c r="G25" s="21">
        <v>9898546.7584543657</v>
      </c>
      <c r="H25" s="21">
        <v>3</v>
      </c>
      <c r="I25" s="22">
        <f t="shared" si="1"/>
        <v>29695640.275363095</v>
      </c>
      <c r="J25" s="101"/>
      <c r="K25" s="23">
        <f t="shared" si="0"/>
        <v>252323.60472313306</v>
      </c>
      <c r="L25" s="21">
        <v>843677</v>
      </c>
      <c r="M25" s="22">
        <f t="shared" si="2"/>
        <v>235.13218157503482</v>
      </c>
      <c r="N25" s="24">
        <f t="shared" si="3"/>
        <v>720524.17516053386</v>
      </c>
      <c r="O25" s="103"/>
      <c r="P25" s="103"/>
      <c r="Q25" s="25" t="s">
        <v>87</v>
      </c>
      <c r="S25" s="63"/>
      <c r="T25" s="64"/>
      <c r="U25" s="64"/>
      <c r="V25" s="64"/>
      <c r="W25" s="64"/>
      <c r="X25" s="64"/>
      <c r="Y25" s="64"/>
      <c r="Z25" s="65"/>
    </row>
    <row r="26" spans="2:26" ht="20.25" customHeight="1" thickBot="1" x14ac:dyDescent="0.35">
      <c r="B26" s="19" t="s">
        <v>69</v>
      </c>
      <c r="C26" s="20">
        <v>9</v>
      </c>
      <c r="D26" s="21">
        <v>33281002</v>
      </c>
      <c r="E26" s="21">
        <v>3328.1003418</v>
      </c>
      <c r="F26" s="21">
        <v>33.281002000000001</v>
      </c>
      <c r="G26" s="21">
        <v>6641837.8503422001</v>
      </c>
      <c r="H26" s="21">
        <v>3</v>
      </c>
      <c r="I26" s="22">
        <f t="shared" si="1"/>
        <v>19925513.551026601</v>
      </c>
      <c r="J26" s="101"/>
      <c r="K26" s="23">
        <f t="shared" si="0"/>
        <v>169306.92042784023</v>
      </c>
      <c r="L26" s="21">
        <v>389141</v>
      </c>
      <c r="M26" s="22">
        <f t="shared" si="2"/>
        <v>116.92586161315481</v>
      </c>
      <c r="N26" s="24">
        <f t="shared" si="3"/>
        <v>483465.38693474716</v>
      </c>
      <c r="O26" s="103"/>
      <c r="P26" s="103"/>
      <c r="Q26" s="25" t="s">
        <v>88</v>
      </c>
      <c r="S26" s="66"/>
      <c r="T26" s="67"/>
      <c r="U26" s="67"/>
      <c r="V26" s="67"/>
      <c r="W26" s="67"/>
      <c r="X26" s="67"/>
      <c r="Y26" s="67"/>
      <c r="Z26" s="68"/>
    </row>
    <row r="27" spans="2:26" ht="20.25" customHeight="1" x14ac:dyDescent="0.3">
      <c r="B27" s="19" t="s">
        <v>70</v>
      </c>
      <c r="C27" s="20">
        <v>8</v>
      </c>
      <c r="D27" s="21">
        <v>38589732</v>
      </c>
      <c r="E27" s="21">
        <v>3858.9733887000002</v>
      </c>
      <c r="F27" s="21">
        <v>38.589733099999997</v>
      </c>
      <c r="G27" s="21">
        <v>11486989.622863902</v>
      </c>
      <c r="H27" s="21">
        <v>3</v>
      </c>
      <c r="I27" s="22">
        <f t="shared" si="1"/>
        <v>34460968.868591703</v>
      </c>
      <c r="J27" s="101"/>
      <c r="K27" s="23">
        <f t="shared" si="0"/>
        <v>292814.56154992461</v>
      </c>
      <c r="L27" s="21">
        <v>1086016</v>
      </c>
      <c r="M27" s="22">
        <f t="shared" si="2"/>
        <v>281.42614384958324</v>
      </c>
      <c r="N27" s="24">
        <f t="shared" si="3"/>
        <v>836148.3685494056</v>
      </c>
      <c r="O27" s="103"/>
      <c r="P27" s="103"/>
      <c r="Q27" s="25" t="s">
        <v>89</v>
      </c>
    </row>
    <row r="28" spans="2:26" ht="20.25" customHeight="1" x14ac:dyDescent="0.3">
      <c r="B28" s="19" t="s">
        <v>71</v>
      </c>
      <c r="C28" s="20">
        <v>14</v>
      </c>
      <c r="D28" s="21">
        <v>6531129</v>
      </c>
      <c r="E28" s="21">
        <v>653.11289999999997</v>
      </c>
      <c r="F28" s="21">
        <v>6.5140462000000001</v>
      </c>
      <c r="G28" s="21">
        <v>3450893.0982847251</v>
      </c>
      <c r="H28" s="21">
        <v>2</v>
      </c>
      <c r="I28" s="22">
        <f t="shared" si="1"/>
        <v>6901786.1965694502</v>
      </c>
      <c r="J28" s="101"/>
      <c r="K28" s="23">
        <f t="shared" si="0"/>
        <v>58644.419045969611</v>
      </c>
      <c r="L28" s="21">
        <v>76844</v>
      </c>
      <c r="M28" s="22">
        <f t="shared" si="2"/>
        <v>117.65806493793033</v>
      </c>
      <c r="N28" s="24">
        <f t="shared" si="3"/>
        <v>167462.42075619823</v>
      </c>
      <c r="O28" s="103"/>
      <c r="P28" s="103"/>
      <c r="Q28" s="25" t="s">
        <v>90</v>
      </c>
    </row>
    <row r="29" spans="2:26" ht="20.25" customHeight="1" x14ac:dyDescent="0.3">
      <c r="B29" s="19" t="s">
        <v>72</v>
      </c>
      <c r="C29" s="20">
        <v>16</v>
      </c>
      <c r="D29" s="21">
        <v>17311150</v>
      </c>
      <c r="E29" s="21">
        <v>1731.1149902</v>
      </c>
      <c r="F29" s="21">
        <v>17.3111496</v>
      </c>
      <c r="G29" s="21">
        <v>7745705.0748800496</v>
      </c>
      <c r="H29" s="21">
        <v>2</v>
      </c>
      <c r="I29" s="22">
        <f t="shared" si="1"/>
        <v>15491410.149760099</v>
      </c>
      <c r="J29" s="101"/>
      <c r="K29" s="23">
        <f t="shared" si="0"/>
        <v>131630.38126088036</v>
      </c>
      <c r="L29" s="21">
        <v>253807</v>
      </c>
      <c r="M29" s="22">
        <f t="shared" si="2"/>
        <v>146.61475490468547</v>
      </c>
      <c r="N29" s="24">
        <f t="shared" si="3"/>
        <v>375877.92068891285</v>
      </c>
      <c r="O29" s="103"/>
      <c r="P29" s="103"/>
      <c r="Q29" s="25" t="s">
        <v>91</v>
      </c>
    </row>
    <row r="30" spans="2:26" ht="20.25" customHeight="1" x14ac:dyDescent="0.3">
      <c r="B30" s="19" t="s">
        <v>73</v>
      </c>
      <c r="C30" s="20">
        <v>18</v>
      </c>
      <c r="D30" s="21">
        <v>13834085</v>
      </c>
      <c r="E30" s="21">
        <v>1383.4084473</v>
      </c>
      <c r="F30" s="21">
        <v>13.834084499999999</v>
      </c>
      <c r="G30" s="21">
        <v>6133420.5998508502</v>
      </c>
      <c r="H30" s="21">
        <v>2</v>
      </c>
      <c r="I30" s="22">
        <f t="shared" si="1"/>
        <v>12266841.1997017</v>
      </c>
      <c r="J30" s="101"/>
      <c r="K30" s="23">
        <f t="shared" si="0"/>
        <v>104231.24611470022</v>
      </c>
      <c r="L30" s="21">
        <v>377918</v>
      </c>
      <c r="M30" s="22">
        <f t="shared" si="2"/>
        <v>273.17890152946734</v>
      </c>
      <c r="N30" s="24">
        <f t="shared" si="3"/>
        <v>297638.15682308096</v>
      </c>
      <c r="O30" s="103"/>
      <c r="P30" s="103"/>
      <c r="Q30" s="25" t="s">
        <v>92</v>
      </c>
    </row>
    <row r="31" spans="2:26" ht="20.25" customHeight="1" x14ac:dyDescent="0.3">
      <c r="B31" s="19" t="s">
        <v>74</v>
      </c>
      <c r="C31" s="20">
        <v>4</v>
      </c>
      <c r="D31" s="21">
        <v>16307740</v>
      </c>
      <c r="E31" s="21">
        <v>1630.7739999999999</v>
      </c>
      <c r="F31" s="21">
        <v>16.3</v>
      </c>
      <c r="G31" s="21">
        <v>6094924.1673852</v>
      </c>
      <c r="H31" s="21">
        <v>2</v>
      </c>
      <c r="I31" s="22">
        <f t="shared" si="1"/>
        <v>12189848.3347704</v>
      </c>
      <c r="J31" s="101"/>
      <c r="K31" s="23">
        <f t="shared" si="0"/>
        <v>103577.03839136836</v>
      </c>
      <c r="L31" s="21">
        <v>407326</v>
      </c>
      <c r="M31" s="22">
        <f t="shared" si="2"/>
        <v>249.77464688546667</v>
      </c>
      <c r="N31" s="24">
        <f t="shared" si="3"/>
        <v>295770.03005485982</v>
      </c>
      <c r="O31" s="103"/>
      <c r="P31" s="103"/>
      <c r="Q31" s="25" t="s">
        <v>93</v>
      </c>
    </row>
    <row r="32" spans="2:26" ht="20.25" customHeight="1" x14ac:dyDescent="0.3">
      <c r="B32" s="19" t="s">
        <v>75</v>
      </c>
      <c r="C32" s="20">
        <v>3</v>
      </c>
      <c r="D32" s="21">
        <v>6531129</v>
      </c>
      <c r="E32" s="21">
        <v>653.11289999999997</v>
      </c>
      <c r="F32" s="21">
        <v>6.5</v>
      </c>
      <c r="G32" s="21">
        <v>2798021.4659436033</v>
      </c>
      <c r="H32" s="21">
        <v>3</v>
      </c>
      <c r="I32" s="22">
        <f t="shared" si="1"/>
        <v>8394064.3978308104</v>
      </c>
      <c r="J32" s="101"/>
      <c r="K32" s="23">
        <f t="shared" si="0"/>
        <v>71324.294323971699</v>
      </c>
      <c r="L32" s="21">
        <v>109221</v>
      </c>
      <c r="M32" s="22">
        <f t="shared" si="2"/>
        <v>167.23142354101412</v>
      </c>
      <c r="N32" s="24">
        <f t="shared" si="3"/>
        <v>203670.51427105477</v>
      </c>
      <c r="O32" s="103"/>
      <c r="P32" s="103"/>
      <c r="Q32" s="25" t="s">
        <v>94</v>
      </c>
    </row>
    <row r="33" spans="2:17" ht="20.25" customHeight="1" x14ac:dyDescent="0.3">
      <c r="B33" s="19" t="s">
        <v>76</v>
      </c>
      <c r="C33" s="20">
        <v>11</v>
      </c>
      <c r="D33" s="21">
        <v>100560480</v>
      </c>
      <c r="E33" s="21">
        <v>10056.0478516</v>
      </c>
      <c r="F33" s="21">
        <v>100.56047820000001</v>
      </c>
      <c r="G33" s="21">
        <v>15500672.378049133</v>
      </c>
      <c r="H33" s="21">
        <v>3</v>
      </c>
      <c r="I33" s="22">
        <f t="shared" si="1"/>
        <v>46502017.134147398</v>
      </c>
      <c r="J33" s="101"/>
      <c r="K33" s="23">
        <f t="shared" si="0"/>
        <v>395127.24700937601</v>
      </c>
      <c r="L33" s="21">
        <v>1223834</v>
      </c>
      <c r="M33" s="22">
        <f t="shared" si="2"/>
        <v>121.70129041353735</v>
      </c>
      <c r="N33" s="24">
        <f t="shared" si="3"/>
        <v>1128307.9680447429</v>
      </c>
      <c r="O33" s="103"/>
      <c r="P33" s="103"/>
      <c r="Q33" s="25" t="s">
        <v>95</v>
      </c>
    </row>
    <row r="34" spans="2:17" ht="20.25" customHeight="1" x14ac:dyDescent="0.3">
      <c r="B34" s="19" t="s">
        <v>77</v>
      </c>
      <c r="C34" s="20">
        <v>13</v>
      </c>
      <c r="D34" s="21">
        <v>14193168</v>
      </c>
      <c r="E34" s="21">
        <v>1419.3167725000001</v>
      </c>
      <c r="F34" s="21">
        <v>14.1931686</v>
      </c>
      <c r="G34" s="21">
        <v>4115630.8289731666</v>
      </c>
      <c r="H34" s="21">
        <v>3</v>
      </c>
      <c r="I34" s="22">
        <f t="shared" si="1"/>
        <v>12346892.4869195</v>
      </c>
      <c r="J34" s="101"/>
      <c r="K34" s="23">
        <f t="shared" si="0"/>
        <v>104911.44122638063</v>
      </c>
      <c r="L34" s="21">
        <v>153371</v>
      </c>
      <c r="M34" s="22">
        <f t="shared" si="2"/>
        <v>108.05973900375365</v>
      </c>
      <c r="N34" s="24">
        <f t="shared" si="3"/>
        <v>299580.49203317566</v>
      </c>
      <c r="O34" s="103"/>
      <c r="P34" s="103"/>
      <c r="Q34" s="25" t="s">
        <v>96</v>
      </c>
    </row>
    <row r="35" spans="2:17" ht="20.25" customHeight="1" x14ac:dyDescent="0.3">
      <c r="B35" s="19" t="s">
        <v>78</v>
      </c>
      <c r="C35" s="20">
        <v>6</v>
      </c>
      <c r="D35" s="21">
        <v>9910940</v>
      </c>
      <c r="E35" s="21">
        <v>991.09399410000003</v>
      </c>
      <c r="F35" s="21">
        <v>9.9109402000000006</v>
      </c>
      <c r="G35" s="21">
        <v>3270179.0730256098</v>
      </c>
      <c r="H35" s="21">
        <v>2</v>
      </c>
      <c r="I35" s="22">
        <f t="shared" si="1"/>
        <v>6540358.1460512197</v>
      </c>
      <c r="J35" s="101"/>
      <c r="K35" s="23">
        <f t="shared" si="0"/>
        <v>55573.367951965229</v>
      </c>
      <c r="L35" s="21">
        <v>183638</v>
      </c>
      <c r="M35" s="22">
        <f t="shared" si="2"/>
        <v>185.28817760293197</v>
      </c>
      <c r="N35" s="24">
        <f t="shared" si="3"/>
        <v>158692.86247879741</v>
      </c>
      <c r="O35" s="103"/>
      <c r="P35" s="103"/>
      <c r="Q35" s="25" t="s">
        <v>97</v>
      </c>
    </row>
    <row r="36" spans="2:17" ht="20.25" customHeight="1" x14ac:dyDescent="0.3">
      <c r="B36" s="19" t="s">
        <v>79</v>
      </c>
      <c r="C36" s="20">
        <v>1</v>
      </c>
      <c r="D36" s="21">
        <v>65201412</v>
      </c>
      <c r="E36" s="21">
        <v>6520.1416016000003</v>
      </c>
      <c r="F36" s="21">
        <v>65.201415999999995</v>
      </c>
      <c r="G36" s="21">
        <v>11345172.039598966</v>
      </c>
      <c r="H36" s="21">
        <v>3</v>
      </c>
      <c r="I36" s="22">
        <f t="shared" si="1"/>
        <v>34035516.1187969</v>
      </c>
      <c r="J36" s="101"/>
      <c r="K36" s="23">
        <f t="shared" si="0"/>
        <v>289199.49312667665</v>
      </c>
      <c r="L36" s="21">
        <v>572539</v>
      </c>
      <c r="M36" s="22">
        <f t="shared" si="2"/>
        <v>87.810822982663851</v>
      </c>
      <c r="N36" s="24">
        <f t="shared" si="3"/>
        <v>825825.33834116277</v>
      </c>
      <c r="O36" s="103"/>
      <c r="P36" s="103"/>
      <c r="Q36" s="25" t="s">
        <v>98</v>
      </c>
    </row>
    <row r="37" spans="2:17" ht="20.25" customHeight="1" x14ac:dyDescent="0.3">
      <c r="B37" s="19" t="s">
        <v>80</v>
      </c>
      <c r="C37" s="20">
        <v>5</v>
      </c>
      <c r="D37" s="21">
        <v>33717364</v>
      </c>
      <c r="E37" s="21">
        <v>3371.7365722999998</v>
      </c>
      <c r="F37" s="21">
        <v>33.717365299999997</v>
      </c>
      <c r="G37" s="21">
        <v>5024004.8822026504</v>
      </c>
      <c r="H37" s="21">
        <v>2</v>
      </c>
      <c r="I37" s="22">
        <f t="shared" si="1"/>
        <v>10048009.764405301</v>
      </c>
      <c r="J37" s="101"/>
      <c r="K37" s="23">
        <f t="shared" si="0"/>
        <v>85377.8541408124</v>
      </c>
      <c r="L37" s="21">
        <v>377039</v>
      </c>
      <c r="M37" s="22">
        <f t="shared" si="2"/>
        <v>111.82338593634741</v>
      </c>
      <c r="N37" s="24">
        <f t="shared" si="3"/>
        <v>243801.24086799461</v>
      </c>
      <c r="O37" s="103"/>
      <c r="P37" s="103"/>
      <c r="Q37" s="25" t="s">
        <v>99</v>
      </c>
    </row>
    <row r="38" spans="2:17" ht="20.25" customHeight="1" x14ac:dyDescent="0.3">
      <c r="B38" s="19" t="s">
        <v>50</v>
      </c>
      <c r="C38" s="20"/>
      <c r="D38" s="21"/>
      <c r="E38" s="21"/>
      <c r="F38" s="21"/>
      <c r="G38" s="21"/>
      <c r="H38" s="21"/>
      <c r="I38" s="22">
        <f t="shared" si="1"/>
        <v>0</v>
      </c>
      <c r="J38" s="101"/>
      <c r="K38" s="23">
        <f t="shared" si="0"/>
        <v>0</v>
      </c>
      <c r="L38" s="21"/>
      <c r="M38" s="22" t="e">
        <f t="shared" si="2"/>
        <v>#DIV/0!</v>
      </c>
      <c r="N38" s="24">
        <f t="shared" si="3"/>
        <v>0</v>
      </c>
      <c r="O38" s="103"/>
      <c r="P38" s="103"/>
      <c r="Q38" s="25" t="s">
        <v>49</v>
      </c>
    </row>
    <row r="39" spans="2:17" ht="20.25" customHeight="1" x14ac:dyDescent="0.3">
      <c r="B39" s="19" t="s">
        <v>51</v>
      </c>
      <c r="C39" s="20"/>
      <c r="D39" s="21"/>
      <c r="E39" s="21"/>
      <c r="F39" s="21"/>
      <c r="G39" s="21"/>
      <c r="H39" s="21"/>
      <c r="I39" s="22">
        <f t="shared" si="1"/>
        <v>0</v>
      </c>
      <c r="J39" s="101"/>
      <c r="K39" s="23">
        <f t="shared" si="0"/>
        <v>0</v>
      </c>
      <c r="L39" s="21"/>
      <c r="M39" s="22" t="e">
        <f t="shared" si="2"/>
        <v>#DIV/0!</v>
      </c>
      <c r="N39" s="24">
        <f t="shared" si="3"/>
        <v>0</v>
      </c>
      <c r="O39" s="103"/>
      <c r="P39" s="103"/>
      <c r="Q39" s="25" t="s">
        <v>49</v>
      </c>
    </row>
    <row r="40" spans="2:17" ht="20.25" customHeight="1" x14ac:dyDescent="0.3">
      <c r="B40" s="19" t="s">
        <v>52</v>
      </c>
      <c r="C40" s="20"/>
      <c r="D40" s="21"/>
      <c r="E40" s="21"/>
      <c r="F40" s="21"/>
      <c r="G40" s="21"/>
      <c r="H40" s="21"/>
      <c r="I40" s="22">
        <f t="shared" si="1"/>
        <v>0</v>
      </c>
      <c r="J40" s="101"/>
      <c r="K40" s="23">
        <f t="shared" si="0"/>
        <v>0</v>
      </c>
      <c r="L40" s="21"/>
      <c r="M40" s="22" t="e">
        <f t="shared" si="2"/>
        <v>#DIV/0!</v>
      </c>
      <c r="N40" s="24">
        <f t="shared" si="3"/>
        <v>0</v>
      </c>
      <c r="O40" s="103"/>
      <c r="P40" s="103"/>
      <c r="Q40" s="25" t="s">
        <v>49</v>
      </c>
    </row>
    <row r="41" spans="2:17" ht="20.25" customHeight="1" x14ac:dyDescent="0.3">
      <c r="B41" s="19" t="s">
        <v>53</v>
      </c>
      <c r="C41" s="20"/>
      <c r="D41" s="21"/>
      <c r="E41" s="21"/>
      <c r="F41" s="21"/>
      <c r="G41" s="21"/>
      <c r="H41" s="21"/>
      <c r="I41" s="22">
        <f t="shared" si="1"/>
        <v>0</v>
      </c>
      <c r="J41" s="101"/>
      <c r="K41" s="23">
        <f t="shared" si="0"/>
        <v>0</v>
      </c>
      <c r="L41" s="21"/>
      <c r="M41" s="22" t="e">
        <f t="shared" si="2"/>
        <v>#DIV/0!</v>
      </c>
      <c r="N41" s="24">
        <f t="shared" si="3"/>
        <v>0</v>
      </c>
      <c r="O41" s="103"/>
      <c r="P41" s="103"/>
      <c r="Q41" s="25" t="s">
        <v>49</v>
      </c>
    </row>
    <row r="42" spans="2:17" ht="20.25" customHeight="1" x14ac:dyDescent="0.3">
      <c r="B42" s="19" t="s">
        <v>54</v>
      </c>
      <c r="C42" s="20"/>
      <c r="D42" s="21"/>
      <c r="E42" s="21"/>
      <c r="F42" s="21"/>
      <c r="G42" s="21"/>
      <c r="H42" s="21"/>
      <c r="I42" s="22">
        <f t="shared" si="1"/>
        <v>0</v>
      </c>
      <c r="J42" s="101"/>
      <c r="K42" s="23">
        <f t="shared" si="0"/>
        <v>0</v>
      </c>
      <c r="L42" s="21"/>
      <c r="M42" s="22" t="e">
        <f t="shared" si="2"/>
        <v>#DIV/0!</v>
      </c>
      <c r="N42" s="24">
        <f t="shared" si="3"/>
        <v>0</v>
      </c>
      <c r="O42" s="103"/>
      <c r="P42" s="103"/>
      <c r="Q42" s="25" t="s">
        <v>49</v>
      </c>
    </row>
    <row r="43" spans="2:17" ht="20.25" customHeight="1" thickBot="1" x14ac:dyDescent="0.35">
      <c r="B43" s="26" t="s">
        <v>55</v>
      </c>
      <c r="C43" s="27"/>
      <c r="D43" s="28"/>
      <c r="E43" s="28"/>
      <c r="F43" s="28"/>
      <c r="G43" s="28"/>
      <c r="H43" s="28"/>
      <c r="I43" s="29">
        <f t="shared" si="1"/>
        <v>0</v>
      </c>
      <c r="J43" s="102"/>
      <c r="K43" s="30">
        <f t="shared" si="0"/>
        <v>0</v>
      </c>
      <c r="L43" s="28"/>
      <c r="M43" s="29" t="e">
        <f>+L43/E43</f>
        <v>#DIV/0!</v>
      </c>
      <c r="N43" s="31">
        <f>+$I$15*K43</f>
        <v>0</v>
      </c>
      <c r="O43" s="103"/>
      <c r="P43" s="103"/>
      <c r="Q43" s="25" t="s">
        <v>49</v>
      </c>
    </row>
    <row r="44" spans="2:17" ht="18" customHeight="1" x14ac:dyDescent="0.3">
      <c r="B44" s="109" t="s">
        <v>56</v>
      </c>
      <c r="C44" s="110"/>
      <c r="D44" s="32">
        <f t="shared" ref="D44:E44" si="4">SUM(D19:D43)</f>
        <v>507280699.375</v>
      </c>
      <c r="E44" s="32">
        <f t="shared" si="4"/>
        <v>50728.0705648</v>
      </c>
      <c r="F44" s="32">
        <f>SUM(F19:F43)</f>
        <v>507.21638349999995</v>
      </c>
      <c r="G44" s="111" t="s">
        <v>57</v>
      </c>
      <c r="H44" s="111"/>
      <c r="I44" s="32">
        <f>SUM(I19:I43)</f>
        <v>323234874.52212173</v>
      </c>
      <c r="J44" s="111" t="s">
        <v>58</v>
      </c>
      <c r="K44" s="111"/>
      <c r="L44" s="111"/>
      <c r="M44" s="111"/>
      <c r="N44" s="33">
        <f>SUM(N19:N43)</f>
        <v>7842852.9975625407</v>
      </c>
      <c r="O44" s="104"/>
      <c r="P44" s="103"/>
      <c r="Q44" s="25" t="s">
        <v>49</v>
      </c>
    </row>
    <row r="45" spans="2:17" ht="18" customHeight="1" thickBot="1" x14ac:dyDescent="0.35">
      <c r="B45" s="112" t="s">
        <v>59</v>
      </c>
      <c r="C45" s="113"/>
      <c r="D45" s="113"/>
      <c r="E45" s="113"/>
      <c r="F45" s="113"/>
      <c r="G45" s="113"/>
      <c r="H45" s="113"/>
      <c r="I45" s="113"/>
      <c r="J45" s="113"/>
      <c r="K45" s="113"/>
      <c r="L45" s="113"/>
      <c r="M45" s="113"/>
      <c r="N45" s="34">
        <f>+N44/F44</f>
        <v>15462.538775746272</v>
      </c>
      <c r="O45" s="105"/>
      <c r="P45" s="106"/>
      <c r="Q45" s="35" t="s">
        <v>49</v>
      </c>
    </row>
    <row r="46" spans="2:17" ht="17.25" thickBot="1" x14ac:dyDescent="0.35">
      <c r="B46" s="114" t="s">
        <v>60</v>
      </c>
      <c r="C46" s="115"/>
      <c r="D46" s="115"/>
      <c r="E46" s="115"/>
      <c r="F46" s="115"/>
      <c r="G46" s="115"/>
      <c r="H46" s="115"/>
      <c r="I46" s="115"/>
      <c r="J46" s="115"/>
      <c r="K46" s="115"/>
      <c r="L46" s="115"/>
      <c r="M46" s="115"/>
      <c r="N46" s="115"/>
      <c r="O46" s="115"/>
      <c r="P46" s="115"/>
      <c r="Q46" s="116"/>
    </row>
    <row r="48" spans="2:17" x14ac:dyDescent="0.3">
      <c r="B48" s="36"/>
    </row>
  </sheetData>
  <sheetProtection algorithmName="SHA-512" hashValue="dkzcrvlPVOs2QyJzDyRyBpVKTDzuqT3l6TFSqm6lvZVcxgm4kztsvap8CXF52M5tyenfWTnPIa92TD23Tc9MsA==" saltValue="BNaUGWFgSNe4O7Tkc1Id1g==" spinCount="100000" sheet="1" objects="1" scenarios="1"/>
  <mergeCells count="51">
    <mergeCell ref="B44:C44"/>
    <mergeCell ref="G44:H44"/>
    <mergeCell ref="J44:M44"/>
    <mergeCell ref="B45:M45"/>
    <mergeCell ref="B46:Q46"/>
    <mergeCell ref="Q17:Q18"/>
    <mergeCell ref="S17:Z26"/>
    <mergeCell ref="J19:J43"/>
    <mergeCell ref="O19:O45"/>
    <mergeCell ref="P19:P45"/>
    <mergeCell ref="J17:J18"/>
    <mergeCell ref="K17:K18"/>
    <mergeCell ref="L17:L18"/>
    <mergeCell ref="M17:M18"/>
    <mergeCell ref="N17:N18"/>
    <mergeCell ref="O17:O18"/>
    <mergeCell ref="B15:H15"/>
    <mergeCell ref="J15:P15"/>
    <mergeCell ref="B16:H16"/>
    <mergeCell ref="J16:P16"/>
    <mergeCell ref="B17:B18"/>
    <mergeCell ref="C17:C18"/>
    <mergeCell ref="D17:F17"/>
    <mergeCell ref="G17:G18"/>
    <mergeCell ref="H17:H18"/>
    <mergeCell ref="I17:I18"/>
    <mergeCell ref="P17:P18"/>
    <mergeCell ref="B12:H12"/>
    <mergeCell ref="J12:P12"/>
    <mergeCell ref="B13:H13"/>
    <mergeCell ref="J13:P13"/>
    <mergeCell ref="B14:H14"/>
    <mergeCell ref="J14:P14"/>
    <mergeCell ref="B9:H9"/>
    <mergeCell ref="I9:Q9"/>
    <mergeCell ref="B10:H10"/>
    <mergeCell ref="I10:Q10"/>
    <mergeCell ref="B11:I11"/>
    <mergeCell ref="J11:Q11"/>
    <mergeCell ref="B6:H6"/>
    <mergeCell ref="I6:Q6"/>
    <mergeCell ref="B7:H7"/>
    <mergeCell ref="I7:Q7"/>
    <mergeCell ref="B8:H8"/>
    <mergeCell ref="I8:Q8"/>
    <mergeCell ref="B1:B3"/>
    <mergeCell ref="C1:Q1"/>
    <mergeCell ref="C2:Q3"/>
    <mergeCell ref="B4:Q4"/>
    <mergeCell ref="B5:H5"/>
    <mergeCell ref="I5:Q5"/>
  </mergeCells>
  <hyperlinks>
    <hyperlink ref="T14" r:id="rId1" xr:uid="{2593B15A-9BBA-483F-AD95-F3164A31C6F6}"/>
    <hyperlink ref="T13" r:id="rId2" xr:uid="{4E7EE348-AA9C-4260-94AF-B7F66D277740}"/>
    <hyperlink ref="T12" r:id="rId3" location="gsc.tab=0" xr:uid="{7D1986BD-332A-428E-B233-8505457B0717}"/>
    <hyperlink ref="T11" r:id="rId4" xr:uid="{F68A211C-2DFD-46B6-B639-42C3F8226CC5}"/>
  </hyperlinks>
  <pageMargins left="0.7" right="0.7" top="0.75" bottom="0.75" header="0.3" footer="0.3"/>
  <pageSetup orientation="portrait" verticalDpi="0"/>
  <drawing r:id="rId5"/>
  <legacy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82871-5A0C-445C-98D8-81B92541EF5C}">
  <dimension ref="B1:AE48"/>
  <sheetViews>
    <sheetView topLeftCell="A19" zoomScale="80" zoomScaleNormal="80" workbookViewId="0">
      <selection activeCell="O19" sqref="O19:O45"/>
    </sheetView>
  </sheetViews>
  <sheetFormatPr baseColWidth="10" defaultColWidth="11.42578125" defaultRowHeight="16.5" x14ac:dyDescent="0.3"/>
  <cols>
    <col min="1" max="1" width="11.42578125" style="1"/>
    <col min="2" max="2" width="33.5703125" style="1" customWidth="1"/>
    <col min="3" max="3" width="14.42578125" style="1" bestFit="1" customWidth="1"/>
    <col min="4" max="4" width="7.7109375" style="1" bestFit="1" customWidth="1"/>
    <col min="5" max="5" width="3.85546875" style="1" customWidth="1"/>
    <col min="6" max="6" width="4.5703125" style="1" bestFit="1" customWidth="1"/>
    <col min="7" max="7" width="12.42578125" style="1" customWidth="1"/>
    <col min="8" max="16" width="11.42578125" style="1"/>
    <col min="17" max="17" width="33.28515625" style="1" customWidth="1"/>
    <col min="18" max="16384" width="11.42578125" style="1"/>
  </cols>
  <sheetData>
    <row r="1" spans="2:31" x14ac:dyDescent="0.3">
      <c r="B1" s="44"/>
      <c r="C1" s="51" t="s">
        <v>0</v>
      </c>
      <c r="D1" s="52"/>
      <c r="E1" s="52"/>
      <c r="F1" s="52"/>
      <c r="G1" s="52"/>
      <c r="H1" s="52"/>
      <c r="I1" s="52"/>
      <c r="J1" s="52"/>
      <c r="K1" s="52"/>
      <c r="L1" s="52"/>
      <c r="M1" s="52"/>
      <c r="N1" s="52"/>
      <c r="O1" s="52"/>
      <c r="P1" s="52"/>
      <c r="Q1" s="53"/>
    </row>
    <row r="2" spans="2:31" x14ac:dyDescent="0.3">
      <c r="B2" s="45"/>
      <c r="C2" s="54" t="s">
        <v>1</v>
      </c>
      <c r="D2" s="55"/>
      <c r="E2" s="55"/>
      <c r="F2" s="55"/>
      <c r="G2" s="55"/>
      <c r="H2" s="55"/>
      <c r="I2" s="55"/>
      <c r="J2" s="55"/>
      <c r="K2" s="55"/>
      <c r="L2" s="55"/>
      <c r="M2" s="55"/>
      <c r="N2" s="55"/>
      <c r="O2" s="55"/>
      <c r="P2" s="55"/>
      <c r="Q2" s="56"/>
    </row>
    <row r="3" spans="2:31" ht="17.25" customHeight="1" thickBot="1" x14ac:dyDescent="0.35">
      <c r="B3" s="46"/>
      <c r="C3" s="57"/>
      <c r="D3" s="58"/>
      <c r="E3" s="58"/>
      <c r="F3" s="58"/>
      <c r="G3" s="58"/>
      <c r="H3" s="58"/>
      <c r="I3" s="58"/>
      <c r="J3" s="58"/>
      <c r="K3" s="58"/>
      <c r="L3" s="58"/>
      <c r="M3" s="58"/>
      <c r="N3" s="58"/>
      <c r="O3" s="58"/>
      <c r="P3" s="58"/>
      <c r="Q3" s="59"/>
    </row>
    <row r="4" spans="2:31" ht="17.25" customHeight="1" thickBot="1" x14ac:dyDescent="0.35">
      <c r="B4" s="69" t="s">
        <v>2</v>
      </c>
      <c r="C4" s="70"/>
      <c r="D4" s="70"/>
      <c r="E4" s="70"/>
      <c r="F4" s="70"/>
      <c r="G4" s="70"/>
      <c r="H4" s="70"/>
      <c r="I4" s="70"/>
      <c r="J4" s="70"/>
      <c r="K4" s="70"/>
      <c r="L4" s="70"/>
      <c r="M4" s="70"/>
      <c r="N4" s="70"/>
      <c r="O4" s="70"/>
      <c r="P4" s="70"/>
      <c r="Q4" s="71"/>
    </row>
    <row r="5" spans="2:31" ht="16.5" customHeight="1" x14ac:dyDescent="0.3">
      <c r="B5" s="72" t="s">
        <v>3</v>
      </c>
      <c r="C5" s="73"/>
      <c r="D5" s="73"/>
      <c r="E5" s="73"/>
      <c r="F5" s="73"/>
      <c r="G5" s="73"/>
      <c r="H5" s="73"/>
      <c r="I5" s="74" t="s">
        <v>61</v>
      </c>
      <c r="J5" s="74"/>
      <c r="K5" s="74"/>
      <c r="L5" s="74"/>
      <c r="M5" s="74"/>
      <c r="N5" s="74"/>
      <c r="O5" s="74"/>
      <c r="P5" s="74"/>
      <c r="Q5" s="75"/>
    </row>
    <row r="6" spans="2:31" ht="16.5" customHeight="1" x14ac:dyDescent="0.3">
      <c r="B6" s="76" t="s">
        <v>4</v>
      </c>
      <c r="C6" s="48"/>
      <c r="D6" s="48"/>
      <c r="E6" s="48"/>
      <c r="F6" s="48"/>
      <c r="G6" s="48"/>
      <c r="H6" s="48"/>
      <c r="I6" s="77">
        <v>11001</v>
      </c>
      <c r="J6" s="77"/>
      <c r="K6" s="77"/>
      <c r="L6" s="77"/>
      <c r="M6" s="77"/>
      <c r="N6" s="77"/>
      <c r="O6" s="77"/>
      <c r="P6" s="77"/>
      <c r="Q6" s="78"/>
    </row>
    <row r="7" spans="2:31" x14ac:dyDescent="0.3">
      <c r="B7" s="47" t="s">
        <v>5</v>
      </c>
      <c r="C7" s="48"/>
      <c r="D7" s="48"/>
      <c r="E7" s="48"/>
      <c r="F7" s="48"/>
      <c r="G7" s="48"/>
      <c r="H7" s="48"/>
      <c r="I7" s="49" t="s">
        <v>81</v>
      </c>
      <c r="J7" s="49"/>
      <c r="K7" s="49"/>
      <c r="L7" s="49"/>
      <c r="M7" s="49"/>
      <c r="N7" s="49"/>
      <c r="O7" s="49"/>
      <c r="P7" s="49"/>
      <c r="Q7" s="50"/>
    </row>
    <row r="8" spans="2:31" ht="17.25" thickBot="1" x14ac:dyDescent="0.35">
      <c r="B8" s="76" t="s">
        <v>6</v>
      </c>
      <c r="C8" s="48"/>
      <c r="D8" s="48"/>
      <c r="E8" s="48"/>
      <c r="F8" s="48"/>
      <c r="G8" s="48"/>
      <c r="H8" s="48"/>
      <c r="I8" s="49">
        <v>2022</v>
      </c>
      <c r="J8" s="49"/>
      <c r="K8" s="49"/>
      <c r="L8" s="49"/>
      <c r="M8" s="49"/>
      <c r="N8" s="49"/>
      <c r="O8" s="49"/>
      <c r="P8" s="49"/>
      <c r="Q8" s="50"/>
    </row>
    <row r="9" spans="2:31" ht="16.5" customHeight="1" x14ac:dyDescent="0.3">
      <c r="B9" s="76" t="s">
        <v>7</v>
      </c>
      <c r="C9" s="48"/>
      <c r="D9" s="48"/>
      <c r="E9" s="48"/>
      <c r="F9" s="48"/>
      <c r="G9" s="48"/>
      <c r="H9" s="48"/>
      <c r="I9" s="49">
        <v>2018</v>
      </c>
      <c r="J9" s="49"/>
      <c r="K9" s="49"/>
      <c r="L9" s="49"/>
      <c r="M9" s="49"/>
      <c r="N9" s="49"/>
      <c r="O9" s="49"/>
      <c r="P9" s="49"/>
      <c r="Q9" s="50"/>
      <c r="S9" s="2" t="s">
        <v>8</v>
      </c>
      <c r="T9" s="3"/>
      <c r="U9" s="3"/>
      <c r="V9" s="3"/>
      <c r="W9" s="3"/>
      <c r="X9" s="3"/>
      <c r="Y9" s="3"/>
      <c r="Z9" s="3"/>
      <c r="AA9" s="4"/>
      <c r="AB9" s="4"/>
      <c r="AC9" s="4"/>
      <c r="AD9" s="4"/>
      <c r="AE9" s="5"/>
    </row>
    <row r="10" spans="2:31" ht="16.5" customHeight="1" thickBot="1" x14ac:dyDescent="0.35">
      <c r="B10" s="79" t="s">
        <v>9</v>
      </c>
      <c r="C10" s="80"/>
      <c r="D10" s="80"/>
      <c r="E10" s="80"/>
      <c r="F10" s="80"/>
      <c r="G10" s="80"/>
      <c r="H10" s="80"/>
      <c r="I10" s="81">
        <v>2023</v>
      </c>
      <c r="J10" s="81"/>
      <c r="K10" s="81"/>
      <c r="L10" s="81"/>
      <c r="M10" s="81"/>
      <c r="N10" s="81"/>
      <c r="O10" s="81"/>
      <c r="P10" s="81"/>
      <c r="Q10" s="82"/>
      <c r="S10" s="6" t="s">
        <v>10</v>
      </c>
      <c r="T10" s="7"/>
      <c r="U10" s="7"/>
      <c r="V10" s="7"/>
      <c r="W10" s="7"/>
      <c r="X10" s="7"/>
      <c r="Y10" s="7"/>
      <c r="Z10" s="7"/>
      <c r="AE10" s="8"/>
    </row>
    <row r="11" spans="2:31" ht="28.5" customHeight="1" thickBot="1" x14ac:dyDescent="0.35">
      <c r="B11" s="83" t="s">
        <v>11</v>
      </c>
      <c r="C11" s="84"/>
      <c r="D11" s="84"/>
      <c r="E11" s="84"/>
      <c r="F11" s="84"/>
      <c r="G11" s="84"/>
      <c r="H11" s="84"/>
      <c r="I11" s="85"/>
      <c r="J11" s="86" t="s">
        <v>12</v>
      </c>
      <c r="K11" s="87"/>
      <c r="L11" s="87"/>
      <c r="M11" s="87"/>
      <c r="N11" s="87"/>
      <c r="O11" s="87"/>
      <c r="P11" s="87"/>
      <c r="Q11" s="88"/>
      <c r="S11" s="9" t="s">
        <v>13</v>
      </c>
      <c r="T11" s="10" t="s">
        <v>14</v>
      </c>
      <c r="U11" s="7"/>
      <c r="V11" s="7"/>
      <c r="W11" s="7"/>
      <c r="X11" s="7"/>
      <c r="Y11" s="7"/>
      <c r="Z11" s="7"/>
      <c r="AE11" s="8"/>
    </row>
    <row r="12" spans="2:31" ht="17.25" customHeight="1" x14ac:dyDescent="0.3">
      <c r="B12" s="89" t="s">
        <v>15</v>
      </c>
      <c r="C12" s="90"/>
      <c r="D12" s="90"/>
      <c r="E12" s="90"/>
      <c r="F12" s="90"/>
      <c r="G12" s="90"/>
      <c r="H12" s="90"/>
      <c r="I12" s="39">
        <v>2340398</v>
      </c>
      <c r="J12" s="91" t="s">
        <v>16</v>
      </c>
      <c r="K12" s="48"/>
      <c r="L12" s="48"/>
      <c r="M12" s="48"/>
      <c r="N12" s="48"/>
      <c r="O12" s="48"/>
      <c r="P12" s="48"/>
      <c r="Q12" s="37">
        <v>7875957</v>
      </c>
      <c r="S12" s="9" t="s">
        <v>17</v>
      </c>
      <c r="T12" s="11" t="s">
        <v>18</v>
      </c>
      <c r="U12" s="7"/>
      <c r="V12" s="7"/>
      <c r="W12" s="7"/>
      <c r="X12" s="7"/>
      <c r="Y12" s="7"/>
      <c r="Z12" s="7"/>
      <c r="AE12" s="8"/>
    </row>
    <row r="13" spans="2:31" x14ac:dyDescent="0.3">
      <c r="B13" s="76" t="s">
        <v>19</v>
      </c>
      <c r="C13" s="48"/>
      <c r="D13" s="48"/>
      <c r="E13" s="48"/>
      <c r="F13" s="48"/>
      <c r="G13" s="48"/>
      <c r="H13" s="48"/>
      <c r="I13" s="40">
        <v>2509581</v>
      </c>
      <c r="J13" s="91" t="s">
        <v>20</v>
      </c>
      <c r="K13" s="48"/>
      <c r="L13" s="48"/>
      <c r="M13" s="48"/>
      <c r="N13" s="48"/>
      <c r="O13" s="48"/>
      <c r="P13" s="48"/>
      <c r="Q13" s="37">
        <v>34426</v>
      </c>
      <c r="S13" s="9" t="s">
        <v>21</v>
      </c>
      <c r="T13" s="11" t="s">
        <v>22</v>
      </c>
      <c r="U13" s="7"/>
      <c r="V13" s="7"/>
      <c r="W13" s="7"/>
      <c r="X13" s="7"/>
      <c r="Y13" s="7"/>
      <c r="Z13" s="7"/>
      <c r="AE13" s="8"/>
    </row>
    <row r="14" spans="2:31" x14ac:dyDescent="0.3">
      <c r="B14" s="76" t="s">
        <v>23</v>
      </c>
      <c r="C14" s="48"/>
      <c r="D14" s="48"/>
      <c r="E14" s="48"/>
      <c r="F14" s="48"/>
      <c r="G14" s="48"/>
      <c r="H14" s="48"/>
      <c r="I14" s="40">
        <v>7166249</v>
      </c>
      <c r="J14" s="91" t="s">
        <v>24</v>
      </c>
      <c r="K14" s="48"/>
      <c r="L14" s="48"/>
      <c r="M14" s="48"/>
      <c r="N14" s="48"/>
      <c r="O14" s="48"/>
      <c r="P14" s="48"/>
      <c r="Q14" s="38">
        <f>+Q12+Q13</f>
        <v>7910383</v>
      </c>
      <c r="S14" s="9" t="s">
        <v>25</v>
      </c>
      <c r="T14" s="11" t="s">
        <v>26</v>
      </c>
      <c r="U14" s="7"/>
      <c r="V14" s="7"/>
      <c r="W14" s="7"/>
      <c r="X14" s="7"/>
      <c r="Y14" s="7"/>
      <c r="Z14" s="7"/>
      <c r="AE14" s="8"/>
    </row>
    <row r="15" spans="2:31" ht="24" customHeight="1" thickBot="1" x14ac:dyDescent="0.35">
      <c r="B15" s="76" t="s">
        <v>27</v>
      </c>
      <c r="C15" s="48"/>
      <c r="D15" s="48"/>
      <c r="E15" s="48"/>
      <c r="F15" s="48"/>
      <c r="G15" s="48"/>
      <c r="H15" s="48"/>
      <c r="I15" s="12">
        <f>+I14/I13</f>
        <v>2.8555559673108779</v>
      </c>
      <c r="J15" s="91" t="s">
        <v>28</v>
      </c>
      <c r="K15" s="48"/>
      <c r="L15" s="48"/>
      <c r="M15" s="48"/>
      <c r="N15" s="48"/>
      <c r="O15" s="48"/>
      <c r="P15" s="48"/>
      <c r="Q15" s="42">
        <v>2758117</v>
      </c>
      <c r="S15" s="13"/>
      <c r="T15" s="14"/>
      <c r="U15" s="14"/>
      <c r="V15" s="14"/>
      <c r="W15" s="14"/>
      <c r="X15" s="14"/>
      <c r="Y15" s="14"/>
      <c r="Z15" s="14"/>
      <c r="AA15" s="15"/>
      <c r="AB15" s="15"/>
      <c r="AC15" s="15"/>
      <c r="AD15" s="15"/>
      <c r="AE15" s="16"/>
    </row>
    <row r="16" spans="2:31" ht="17.25" thickBot="1" x14ac:dyDescent="0.35">
      <c r="B16" s="94" t="s">
        <v>29</v>
      </c>
      <c r="C16" s="95"/>
      <c r="D16" s="95"/>
      <c r="E16" s="95"/>
      <c r="F16" s="95"/>
      <c r="G16" s="95"/>
      <c r="H16" s="95"/>
      <c r="I16" s="17">
        <v>34.24</v>
      </c>
      <c r="J16" s="96" t="s">
        <v>30</v>
      </c>
      <c r="K16" s="95"/>
      <c r="L16" s="95"/>
      <c r="M16" s="95"/>
      <c r="N16" s="95"/>
      <c r="O16" s="95"/>
      <c r="P16" s="95"/>
      <c r="Q16" s="43">
        <v>10966</v>
      </c>
      <c r="S16" s="7"/>
      <c r="T16" s="7"/>
      <c r="U16" s="7"/>
      <c r="V16" s="7"/>
      <c r="W16" s="7"/>
      <c r="X16" s="7"/>
      <c r="Y16" s="7"/>
      <c r="Z16" s="7"/>
    </row>
    <row r="17" spans="2:26" ht="16.5" customHeight="1" x14ac:dyDescent="0.3">
      <c r="B17" s="97" t="s">
        <v>31</v>
      </c>
      <c r="C17" s="92" t="s">
        <v>32</v>
      </c>
      <c r="D17" s="92" t="s">
        <v>33</v>
      </c>
      <c r="E17" s="92"/>
      <c r="F17" s="92"/>
      <c r="G17" s="92" t="s">
        <v>34</v>
      </c>
      <c r="H17" s="92" t="s">
        <v>35</v>
      </c>
      <c r="I17" s="92" t="s">
        <v>36</v>
      </c>
      <c r="J17" s="92" t="s">
        <v>37</v>
      </c>
      <c r="K17" s="92" t="s">
        <v>38</v>
      </c>
      <c r="L17" s="107" t="s">
        <v>39</v>
      </c>
      <c r="M17" s="92" t="s">
        <v>40</v>
      </c>
      <c r="N17" s="92" t="s">
        <v>41</v>
      </c>
      <c r="O17" s="92" t="s">
        <v>42</v>
      </c>
      <c r="P17" s="92" t="s">
        <v>43</v>
      </c>
      <c r="Q17" s="99" t="s">
        <v>44</v>
      </c>
      <c r="S17" s="60" t="s">
        <v>45</v>
      </c>
      <c r="T17" s="61"/>
      <c r="U17" s="61"/>
      <c r="V17" s="61"/>
      <c r="W17" s="61"/>
      <c r="X17" s="61"/>
      <c r="Y17" s="61"/>
      <c r="Z17" s="62"/>
    </row>
    <row r="18" spans="2:26" ht="47.25" customHeight="1" x14ac:dyDescent="0.3">
      <c r="B18" s="98"/>
      <c r="C18" s="93"/>
      <c r="D18" s="18" t="s">
        <v>46</v>
      </c>
      <c r="E18" s="18" t="s">
        <v>47</v>
      </c>
      <c r="F18" s="18" t="s">
        <v>48</v>
      </c>
      <c r="G18" s="93"/>
      <c r="H18" s="93"/>
      <c r="I18" s="93"/>
      <c r="J18" s="93"/>
      <c r="K18" s="93"/>
      <c r="L18" s="108"/>
      <c r="M18" s="93"/>
      <c r="N18" s="93"/>
      <c r="O18" s="93"/>
      <c r="P18" s="93"/>
      <c r="Q18" s="100"/>
      <c r="S18" s="63"/>
      <c r="T18" s="64"/>
      <c r="U18" s="64"/>
      <c r="V18" s="64"/>
      <c r="W18" s="64"/>
      <c r="X18" s="64"/>
      <c r="Y18" s="64"/>
      <c r="Z18" s="65"/>
    </row>
    <row r="19" spans="2:26" ht="20.25" customHeight="1" x14ac:dyDescent="0.3">
      <c r="B19" s="19" t="s">
        <v>62</v>
      </c>
      <c r="C19" s="20">
        <v>15</v>
      </c>
      <c r="D19" s="21">
        <v>4879543.5</v>
      </c>
      <c r="E19" s="21">
        <v>487.95434569999998</v>
      </c>
      <c r="F19" s="21">
        <v>4.8795432999999999</v>
      </c>
      <c r="G19" s="21">
        <v>2468003.5206049648</v>
      </c>
      <c r="H19" s="21">
        <v>2</v>
      </c>
      <c r="I19" s="22">
        <f>+H19*G19</f>
        <v>4936007.0412099296</v>
      </c>
      <c r="J19" s="101">
        <f>+I44/Q15</f>
        <v>117.19404018108069</v>
      </c>
      <c r="K19" s="23">
        <f t="shared" ref="K19:K43" si="0">+I19/$J$19</f>
        <v>42118.242818347491</v>
      </c>
      <c r="L19" s="21">
        <v>84562</v>
      </c>
      <c r="M19" s="22">
        <f>+L19/E19</f>
        <v>173.29899968139583</v>
      </c>
      <c r="N19" s="24">
        <f>+$I$15*K19</f>
        <v>120270.99961258071</v>
      </c>
      <c r="O19" s="103">
        <f>+I16*N45</f>
        <v>531672.06764370541</v>
      </c>
      <c r="P19" s="103">
        <f>+O19/Q12</f>
        <v>6.7505709800562072E-2</v>
      </c>
      <c r="Q19" s="25" t="s">
        <v>100</v>
      </c>
      <c r="S19" s="63"/>
      <c r="T19" s="64"/>
      <c r="U19" s="64"/>
      <c r="V19" s="64"/>
      <c r="W19" s="64"/>
      <c r="X19" s="64"/>
      <c r="Y19" s="64"/>
      <c r="Z19" s="65"/>
    </row>
    <row r="20" spans="2:26" ht="20.25" customHeight="1" x14ac:dyDescent="0.3">
      <c r="B20" s="19" t="s">
        <v>63</v>
      </c>
      <c r="C20" s="20">
        <v>12</v>
      </c>
      <c r="D20" s="21">
        <v>11903448</v>
      </c>
      <c r="E20" s="21">
        <v>1190.3448486</v>
      </c>
      <c r="F20" s="21">
        <v>11.9034481</v>
      </c>
      <c r="G20" s="21">
        <v>5028151.3371396</v>
      </c>
      <c r="H20" s="21">
        <v>2</v>
      </c>
      <c r="I20" s="22">
        <f t="shared" ref="I20:I43" si="1">+H20*G20</f>
        <v>10056302.6742792</v>
      </c>
      <c r="J20" s="101"/>
      <c r="K20" s="23">
        <f t="shared" si="0"/>
        <v>85808.993859592578</v>
      </c>
      <c r="L20" s="21">
        <v>139295</v>
      </c>
      <c r="M20" s="22">
        <f t="shared" ref="M20:M42" si="2">+L20/E20</f>
        <v>117.02071056453011</v>
      </c>
      <c r="N20" s="24">
        <f t="shared" ref="N20:N42" si="3">+$I$15*K20</f>
        <v>245032.38446470207</v>
      </c>
      <c r="O20" s="103"/>
      <c r="P20" s="103"/>
      <c r="Q20" s="25" t="s">
        <v>82</v>
      </c>
      <c r="S20" s="63"/>
      <c r="T20" s="64"/>
      <c r="U20" s="64"/>
      <c r="V20" s="64"/>
      <c r="W20" s="64"/>
      <c r="X20" s="64"/>
      <c r="Y20" s="64"/>
      <c r="Z20" s="65"/>
    </row>
    <row r="21" spans="2:26" ht="20.25" customHeight="1" x14ac:dyDescent="0.3">
      <c r="B21" s="19" t="s">
        <v>64</v>
      </c>
      <c r="C21" s="20">
        <v>7</v>
      </c>
      <c r="D21" s="21">
        <v>23933196</v>
      </c>
      <c r="E21" s="21">
        <v>2393.3195801000002</v>
      </c>
      <c r="F21" s="21">
        <v>23.933197</v>
      </c>
      <c r="G21" s="21">
        <v>6172561.8319418998</v>
      </c>
      <c r="H21" s="21">
        <v>3</v>
      </c>
      <c r="I21" s="22">
        <f t="shared" si="1"/>
        <v>18517685.4958257</v>
      </c>
      <c r="J21" s="101"/>
      <c r="K21" s="23">
        <f t="shared" si="0"/>
        <v>158008.76450042479</v>
      </c>
      <c r="L21" s="21">
        <v>742257</v>
      </c>
      <c r="M21" s="22">
        <f t="shared" si="2"/>
        <v>310.13701896383861</v>
      </c>
      <c r="N21" s="24">
        <f t="shared" si="3"/>
        <v>451202.87035660719</v>
      </c>
      <c r="O21" s="103"/>
      <c r="P21" s="103"/>
      <c r="Q21" s="25" t="s">
        <v>83</v>
      </c>
      <c r="S21" s="63"/>
      <c r="T21" s="64"/>
      <c r="U21" s="64"/>
      <c r="V21" s="64"/>
      <c r="W21" s="64"/>
      <c r="X21" s="64"/>
      <c r="Y21" s="64"/>
      <c r="Z21" s="65"/>
    </row>
    <row r="22" spans="2:26" ht="20.25" customHeight="1" x14ac:dyDescent="0.3">
      <c r="B22" s="19" t="s">
        <v>65</v>
      </c>
      <c r="C22" s="20">
        <v>17</v>
      </c>
      <c r="D22" s="21">
        <v>2060242.875</v>
      </c>
      <c r="E22" s="21">
        <v>206.024292</v>
      </c>
      <c r="F22" s="21">
        <v>2.0602429</v>
      </c>
      <c r="G22" s="21">
        <v>874456.19773409667</v>
      </c>
      <c r="H22" s="21">
        <v>3</v>
      </c>
      <c r="I22" s="22">
        <f t="shared" si="1"/>
        <v>2623368.5932022901</v>
      </c>
      <c r="J22" s="101"/>
      <c r="K22" s="23">
        <f t="shared" si="0"/>
        <v>22384.829374845594</v>
      </c>
      <c r="L22" s="21">
        <v>19116</v>
      </c>
      <c r="M22" s="22">
        <f t="shared" si="2"/>
        <v>92.785175060812733</v>
      </c>
      <c r="N22" s="24">
        <f t="shared" si="3"/>
        <v>63921.133098576167</v>
      </c>
      <c r="O22" s="103"/>
      <c r="P22" s="103"/>
      <c r="Q22" s="25" t="s">
        <v>84</v>
      </c>
      <c r="S22" s="63"/>
      <c r="T22" s="64"/>
      <c r="U22" s="64"/>
      <c r="V22" s="64"/>
      <c r="W22" s="64"/>
      <c r="X22" s="64"/>
      <c r="Y22" s="64"/>
      <c r="Z22" s="65"/>
    </row>
    <row r="23" spans="2:26" ht="20.25" customHeight="1" x14ac:dyDescent="0.3">
      <c r="B23" s="19" t="s">
        <v>66</v>
      </c>
      <c r="C23" s="20">
        <v>2</v>
      </c>
      <c r="D23" s="21">
        <v>11048370</v>
      </c>
      <c r="E23" s="21">
        <v>1104.837</v>
      </c>
      <c r="F23" s="21">
        <v>11.04</v>
      </c>
      <c r="G23" s="21">
        <v>5310551.6928786496</v>
      </c>
      <c r="H23" s="21">
        <v>4</v>
      </c>
      <c r="I23" s="22">
        <f t="shared" si="1"/>
        <v>21242206.771514598</v>
      </c>
      <c r="J23" s="101"/>
      <c r="K23" s="23">
        <f t="shared" si="0"/>
        <v>181256.71526207737</v>
      </c>
      <c r="L23" s="21">
        <v>163885</v>
      </c>
      <c r="M23" s="22">
        <f t="shared" si="2"/>
        <v>148.3340981520351</v>
      </c>
      <c r="N23" s="24">
        <f t="shared" si="3"/>
        <v>517588.69488179369</v>
      </c>
      <c r="O23" s="103"/>
      <c r="P23" s="103"/>
      <c r="Q23" s="25" t="s">
        <v>85</v>
      </c>
      <c r="S23" s="63"/>
      <c r="T23" s="64"/>
      <c r="U23" s="64"/>
      <c r="V23" s="64"/>
      <c r="W23" s="64"/>
      <c r="X23" s="64"/>
      <c r="Y23" s="64"/>
      <c r="Z23" s="65"/>
    </row>
    <row r="24" spans="2:26" ht="20.25" customHeight="1" x14ac:dyDescent="0.3">
      <c r="B24" s="19" t="s">
        <v>67</v>
      </c>
      <c r="C24" s="20">
        <v>19</v>
      </c>
      <c r="D24" s="21">
        <v>61605600</v>
      </c>
      <c r="E24" s="21">
        <v>6160.5600586</v>
      </c>
      <c r="F24" s="21">
        <v>61.605602300000001</v>
      </c>
      <c r="G24" s="21">
        <v>8530218.6610778999</v>
      </c>
      <c r="H24" s="21">
        <v>2</v>
      </c>
      <c r="I24" s="22">
        <f t="shared" si="1"/>
        <v>17060437.3221558</v>
      </c>
      <c r="J24" s="101"/>
      <c r="K24" s="23">
        <f t="shared" si="0"/>
        <v>145574.27404836551</v>
      </c>
      <c r="L24" s="21">
        <v>646917</v>
      </c>
      <c r="M24" s="22">
        <f t="shared" si="2"/>
        <v>105.00944619424962</v>
      </c>
      <c r="N24" s="24">
        <f t="shared" si="3"/>
        <v>415695.48694575921</v>
      </c>
      <c r="O24" s="103"/>
      <c r="P24" s="103"/>
      <c r="Q24" s="25" t="s">
        <v>86</v>
      </c>
      <c r="S24" s="63"/>
      <c r="T24" s="64"/>
      <c r="U24" s="64"/>
      <c r="V24" s="64"/>
      <c r="W24" s="64"/>
      <c r="X24" s="64"/>
      <c r="Y24" s="64"/>
      <c r="Z24" s="65"/>
    </row>
    <row r="25" spans="2:26" ht="20.25" customHeight="1" x14ac:dyDescent="0.3">
      <c r="B25" s="19" t="s">
        <v>68</v>
      </c>
      <c r="C25" s="20">
        <v>10</v>
      </c>
      <c r="D25" s="21">
        <v>35880968</v>
      </c>
      <c r="E25" s="21">
        <v>3588.0966797000001</v>
      </c>
      <c r="F25" s="21">
        <v>35.880966200000003</v>
      </c>
      <c r="G25" s="21">
        <v>9898546.7584543657</v>
      </c>
      <c r="H25" s="21">
        <v>3</v>
      </c>
      <c r="I25" s="22">
        <f t="shared" si="1"/>
        <v>29695640.275363095</v>
      </c>
      <c r="J25" s="101"/>
      <c r="K25" s="23">
        <f t="shared" si="0"/>
        <v>253388.65551080328</v>
      </c>
      <c r="L25" s="21">
        <v>847238</v>
      </c>
      <c r="M25" s="22">
        <f t="shared" si="2"/>
        <v>236.12462974961906</v>
      </c>
      <c r="N25" s="24">
        <f t="shared" si="3"/>
        <v>723565.4872927547</v>
      </c>
      <c r="O25" s="103"/>
      <c r="P25" s="103"/>
      <c r="Q25" s="25" t="s">
        <v>87</v>
      </c>
      <c r="S25" s="63"/>
      <c r="T25" s="64"/>
      <c r="U25" s="64"/>
      <c r="V25" s="64"/>
      <c r="W25" s="64"/>
      <c r="X25" s="64"/>
      <c r="Y25" s="64"/>
      <c r="Z25" s="65"/>
    </row>
    <row r="26" spans="2:26" ht="20.25" customHeight="1" thickBot="1" x14ac:dyDescent="0.35">
      <c r="B26" s="19" t="s">
        <v>69</v>
      </c>
      <c r="C26" s="20">
        <v>9</v>
      </c>
      <c r="D26" s="21">
        <v>33281002</v>
      </c>
      <c r="E26" s="21">
        <v>3328.1003418</v>
      </c>
      <c r="F26" s="21">
        <v>33.281002000000001</v>
      </c>
      <c r="G26" s="21">
        <v>6641837.8503422001</v>
      </c>
      <c r="H26" s="21">
        <v>3</v>
      </c>
      <c r="I26" s="22">
        <f t="shared" si="1"/>
        <v>19925513.551026601</v>
      </c>
      <c r="J26" s="101"/>
      <c r="K26" s="23">
        <f t="shared" si="0"/>
        <v>170021.56014281083</v>
      </c>
      <c r="L26" s="21">
        <v>390784</v>
      </c>
      <c r="M26" s="22">
        <f t="shared" si="2"/>
        <v>117.41953663231344</v>
      </c>
      <c r="N26" s="24">
        <f t="shared" si="3"/>
        <v>485506.08063730883</v>
      </c>
      <c r="O26" s="103"/>
      <c r="P26" s="103"/>
      <c r="Q26" s="25" t="s">
        <v>88</v>
      </c>
      <c r="S26" s="66"/>
      <c r="T26" s="67"/>
      <c r="U26" s="67"/>
      <c r="V26" s="67"/>
      <c r="W26" s="67"/>
      <c r="X26" s="67"/>
      <c r="Y26" s="67"/>
      <c r="Z26" s="68"/>
    </row>
    <row r="27" spans="2:26" ht="20.25" customHeight="1" x14ac:dyDescent="0.3">
      <c r="B27" s="19" t="s">
        <v>70</v>
      </c>
      <c r="C27" s="20">
        <v>8</v>
      </c>
      <c r="D27" s="21">
        <v>38589732</v>
      </c>
      <c r="E27" s="21">
        <v>3858.9733887000002</v>
      </c>
      <c r="F27" s="21">
        <v>38.589733099999997</v>
      </c>
      <c r="G27" s="21">
        <v>11486989.622863902</v>
      </c>
      <c r="H27" s="21">
        <v>3</v>
      </c>
      <c r="I27" s="22">
        <f t="shared" si="1"/>
        <v>34460968.868591703</v>
      </c>
      <c r="J27" s="101"/>
      <c r="K27" s="23">
        <f t="shared" si="0"/>
        <v>294050.523519326</v>
      </c>
      <c r="L27" s="21">
        <v>1090600</v>
      </c>
      <c r="M27" s="22">
        <f t="shared" si="2"/>
        <v>282.614024546927</v>
      </c>
      <c r="N27" s="24">
        <f t="shared" si="3"/>
        <v>839677.72712649906</v>
      </c>
      <c r="O27" s="103"/>
      <c r="P27" s="103"/>
      <c r="Q27" s="25" t="s">
        <v>89</v>
      </c>
    </row>
    <row r="28" spans="2:26" ht="20.25" customHeight="1" x14ac:dyDescent="0.3">
      <c r="B28" s="19" t="s">
        <v>71</v>
      </c>
      <c r="C28" s="20">
        <v>14</v>
      </c>
      <c r="D28" s="21">
        <v>6531129</v>
      </c>
      <c r="E28" s="21">
        <v>653.11289999999997</v>
      </c>
      <c r="F28" s="21">
        <v>6.5140462000000001</v>
      </c>
      <c r="G28" s="21">
        <v>3450893.0982847251</v>
      </c>
      <c r="H28" s="21">
        <v>2</v>
      </c>
      <c r="I28" s="22">
        <f t="shared" si="1"/>
        <v>6901786.1965694502</v>
      </c>
      <c r="J28" s="101"/>
      <c r="K28" s="23">
        <f t="shared" si="0"/>
        <v>58891.955477473544</v>
      </c>
      <c r="L28" s="21">
        <v>77168</v>
      </c>
      <c r="M28" s="22">
        <f t="shared" si="2"/>
        <v>118.15415068359545</v>
      </c>
      <c r="N28" s="24">
        <f t="shared" si="3"/>
        <v>168169.27489030611</v>
      </c>
      <c r="O28" s="103"/>
      <c r="P28" s="103"/>
      <c r="Q28" s="25" t="s">
        <v>90</v>
      </c>
    </row>
    <row r="29" spans="2:26" ht="20.25" customHeight="1" x14ac:dyDescent="0.3">
      <c r="B29" s="19" t="s">
        <v>72</v>
      </c>
      <c r="C29" s="20">
        <v>16</v>
      </c>
      <c r="D29" s="21">
        <v>17311150</v>
      </c>
      <c r="E29" s="21">
        <v>1731.1149902</v>
      </c>
      <c r="F29" s="21">
        <v>17.3111496</v>
      </c>
      <c r="G29" s="21">
        <v>7745705.0748800496</v>
      </c>
      <c r="H29" s="21">
        <v>2</v>
      </c>
      <c r="I29" s="22">
        <f t="shared" si="1"/>
        <v>15491410.149760099</v>
      </c>
      <c r="J29" s="101"/>
      <c r="K29" s="23">
        <f t="shared" si="0"/>
        <v>132185.98937133467</v>
      </c>
      <c r="L29" s="21">
        <v>254879</v>
      </c>
      <c r="M29" s="22">
        <f t="shared" si="2"/>
        <v>147.23400897276801</v>
      </c>
      <c r="N29" s="24">
        <f t="shared" si="3"/>
        <v>377464.490744207</v>
      </c>
      <c r="O29" s="103"/>
      <c r="P29" s="103"/>
      <c r="Q29" s="25" t="s">
        <v>91</v>
      </c>
    </row>
    <row r="30" spans="2:26" ht="20.25" customHeight="1" x14ac:dyDescent="0.3">
      <c r="B30" s="19" t="s">
        <v>73</v>
      </c>
      <c r="C30" s="20">
        <v>18</v>
      </c>
      <c r="D30" s="21">
        <v>13834085</v>
      </c>
      <c r="E30" s="21">
        <v>1383.4084473</v>
      </c>
      <c r="F30" s="21">
        <v>13.834084499999999</v>
      </c>
      <c r="G30" s="21">
        <v>6133420.5998508502</v>
      </c>
      <c r="H30" s="21">
        <v>2</v>
      </c>
      <c r="I30" s="22">
        <f t="shared" si="1"/>
        <v>12266841.1997017</v>
      </c>
      <c r="J30" s="101"/>
      <c r="K30" s="23">
        <f t="shared" si="0"/>
        <v>104671.20325186985</v>
      </c>
      <c r="L30" s="21">
        <v>379513</v>
      </c>
      <c r="M30" s="22">
        <f t="shared" si="2"/>
        <v>274.33185097336656</v>
      </c>
      <c r="N30" s="24">
        <f t="shared" si="3"/>
        <v>298894.47905148671</v>
      </c>
      <c r="O30" s="103"/>
      <c r="P30" s="103"/>
      <c r="Q30" s="25" t="s">
        <v>92</v>
      </c>
    </row>
    <row r="31" spans="2:26" ht="20.25" customHeight="1" x14ac:dyDescent="0.3">
      <c r="B31" s="19" t="s">
        <v>74</v>
      </c>
      <c r="C31" s="20">
        <v>4</v>
      </c>
      <c r="D31" s="21">
        <v>16307740</v>
      </c>
      <c r="E31" s="21">
        <v>1630.7739999999999</v>
      </c>
      <c r="F31" s="21">
        <v>16.3</v>
      </c>
      <c r="G31" s="21">
        <v>6094924.1673852</v>
      </c>
      <c r="H31" s="21">
        <v>2</v>
      </c>
      <c r="I31" s="22">
        <f t="shared" si="1"/>
        <v>12189848.3347704</v>
      </c>
      <c r="J31" s="101"/>
      <c r="K31" s="23">
        <f t="shared" si="0"/>
        <v>104014.23413627033</v>
      </c>
      <c r="L31" s="21">
        <v>409045</v>
      </c>
      <c r="M31" s="22">
        <f t="shared" si="2"/>
        <v>250.82874757630427</v>
      </c>
      <c r="N31" s="24">
        <f t="shared" si="3"/>
        <v>297018.46697309759</v>
      </c>
      <c r="O31" s="103"/>
      <c r="P31" s="103"/>
      <c r="Q31" s="25" t="s">
        <v>93</v>
      </c>
    </row>
    <row r="32" spans="2:26" ht="20.25" customHeight="1" x14ac:dyDescent="0.3">
      <c r="B32" s="19" t="s">
        <v>75</v>
      </c>
      <c r="C32" s="20">
        <v>3</v>
      </c>
      <c r="D32" s="21">
        <v>6531129</v>
      </c>
      <c r="E32" s="21">
        <v>653.11289999999997</v>
      </c>
      <c r="F32" s="21">
        <v>6.5</v>
      </c>
      <c r="G32" s="21">
        <v>2798021.4659436033</v>
      </c>
      <c r="H32" s="21">
        <v>3</v>
      </c>
      <c r="I32" s="22">
        <f t="shared" si="1"/>
        <v>8394064.3978308104</v>
      </c>
      <c r="J32" s="101"/>
      <c r="K32" s="23">
        <f t="shared" si="0"/>
        <v>71625.352149826402</v>
      </c>
      <c r="L32" s="21">
        <v>109682</v>
      </c>
      <c r="M32" s="22">
        <f t="shared" si="2"/>
        <v>167.93727393839566</v>
      </c>
      <c r="N32" s="24">
        <f t="shared" si="3"/>
        <v>204530.20174217981</v>
      </c>
      <c r="O32" s="103"/>
      <c r="P32" s="103"/>
      <c r="Q32" s="25" t="s">
        <v>94</v>
      </c>
    </row>
    <row r="33" spans="2:17" ht="20.25" customHeight="1" x14ac:dyDescent="0.3">
      <c r="B33" s="19" t="s">
        <v>76</v>
      </c>
      <c r="C33" s="20">
        <v>11</v>
      </c>
      <c r="D33" s="21">
        <v>100560480</v>
      </c>
      <c r="E33" s="21">
        <v>10056.0478516</v>
      </c>
      <c r="F33" s="21">
        <v>100.56047820000001</v>
      </c>
      <c r="G33" s="21">
        <v>15500672.378049133</v>
      </c>
      <c r="H33" s="21">
        <v>3</v>
      </c>
      <c r="I33" s="22">
        <f t="shared" si="1"/>
        <v>46502017.134147398</v>
      </c>
      <c r="J33" s="101"/>
      <c r="K33" s="23">
        <f t="shared" si="0"/>
        <v>396795.06792577053</v>
      </c>
      <c r="L33" s="21">
        <v>1229000</v>
      </c>
      <c r="M33" s="22">
        <f t="shared" si="2"/>
        <v>122.21501111934903</v>
      </c>
      <c r="N33" s="24">
        <f t="shared" si="3"/>
        <v>1133070.5240149591</v>
      </c>
      <c r="O33" s="103"/>
      <c r="P33" s="103"/>
      <c r="Q33" s="25" t="s">
        <v>95</v>
      </c>
    </row>
    <row r="34" spans="2:17" ht="20.25" customHeight="1" x14ac:dyDescent="0.3">
      <c r="B34" s="19" t="s">
        <v>77</v>
      </c>
      <c r="C34" s="20">
        <v>13</v>
      </c>
      <c r="D34" s="21">
        <v>14193168</v>
      </c>
      <c r="E34" s="21">
        <v>1419.3167725000001</v>
      </c>
      <c r="F34" s="21">
        <v>14.1931686</v>
      </c>
      <c r="G34" s="21">
        <v>4115630.8289731666</v>
      </c>
      <c r="H34" s="21">
        <v>3</v>
      </c>
      <c r="I34" s="22">
        <f t="shared" si="1"/>
        <v>12346892.4869195</v>
      </c>
      <c r="J34" s="101"/>
      <c r="K34" s="23">
        <f t="shared" si="0"/>
        <v>105354.269447848</v>
      </c>
      <c r="L34" s="21">
        <v>154018</v>
      </c>
      <c r="M34" s="22">
        <f t="shared" si="2"/>
        <v>108.51559213854073</v>
      </c>
      <c r="N34" s="24">
        <f t="shared" si="3"/>
        <v>300845.01280348044</v>
      </c>
      <c r="O34" s="103"/>
      <c r="P34" s="103"/>
      <c r="Q34" s="25" t="s">
        <v>96</v>
      </c>
    </row>
    <row r="35" spans="2:17" ht="20.25" customHeight="1" x14ac:dyDescent="0.3">
      <c r="B35" s="19" t="s">
        <v>78</v>
      </c>
      <c r="C35" s="20">
        <v>6</v>
      </c>
      <c r="D35" s="21">
        <v>9910940</v>
      </c>
      <c r="E35" s="21">
        <v>991.09399410000003</v>
      </c>
      <c r="F35" s="21">
        <v>9.9109402000000006</v>
      </c>
      <c r="G35" s="21">
        <v>3270179.0730256098</v>
      </c>
      <c r="H35" s="21">
        <v>2</v>
      </c>
      <c r="I35" s="22">
        <f t="shared" si="1"/>
        <v>6540358.1460512197</v>
      </c>
      <c r="J35" s="101"/>
      <c r="K35" s="23">
        <f t="shared" si="0"/>
        <v>55807.941563798624</v>
      </c>
      <c r="L35" s="21">
        <v>184413</v>
      </c>
      <c r="M35" s="22">
        <f t="shared" si="2"/>
        <v>186.07014178051105</v>
      </c>
      <c r="N35" s="24">
        <f t="shared" si="3"/>
        <v>159362.70055584193</v>
      </c>
      <c r="O35" s="103"/>
      <c r="P35" s="103"/>
      <c r="Q35" s="25" t="s">
        <v>97</v>
      </c>
    </row>
    <row r="36" spans="2:17" ht="20.25" customHeight="1" x14ac:dyDescent="0.3">
      <c r="B36" s="19" t="s">
        <v>79</v>
      </c>
      <c r="C36" s="20">
        <v>1</v>
      </c>
      <c r="D36" s="21">
        <v>65201412</v>
      </c>
      <c r="E36" s="21">
        <v>6520.1416016000003</v>
      </c>
      <c r="F36" s="21">
        <v>65.201415999999995</v>
      </c>
      <c r="G36" s="21">
        <v>11345172.039598966</v>
      </c>
      <c r="H36" s="21">
        <v>3</v>
      </c>
      <c r="I36" s="22">
        <f t="shared" si="1"/>
        <v>34035516.1187969</v>
      </c>
      <c r="J36" s="101"/>
      <c r="K36" s="23">
        <f t="shared" si="0"/>
        <v>290420.19599467184</v>
      </c>
      <c r="L36" s="21">
        <v>574955</v>
      </c>
      <c r="M36" s="22">
        <f t="shared" si="2"/>
        <v>88.18136708241272</v>
      </c>
      <c r="N36" s="24">
        <f t="shared" si="3"/>
        <v>829311.12370017986</v>
      </c>
      <c r="O36" s="103"/>
      <c r="P36" s="103"/>
      <c r="Q36" s="25" t="s">
        <v>98</v>
      </c>
    </row>
    <row r="37" spans="2:17" ht="20.25" customHeight="1" x14ac:dyDescent="0.3">
      <c r="B37" s="19" t="s">
        <v>80</v>
      </c>
      <c r="C37" s="20">
        <v>5</v>
      </c>
      <c r="D37" s="21">
        <v>33717364</v>
      </c>
      <c r="E37" s="21">
        <v>3371.7365722999998</v>
      </c>
      <c r="F37" s="21">
        <v>33.717365299999997</v>
      </c>
      <c r="G37" s="21">
        <v>5024004.8822026504</v>
      </c>
      <c r="H37" s="21">
        <v>2</v>
      </c>
      <c r="I37" s="22">
        <f t="shared" si="1"/>
        <v>10048009.764405301</v>
      </c>
      <c r="J37" s="101"/>
      <c r="K37" s="23">
        <f t="shared" si="0"/>
        <v>85738.231644542349</v>
      </c>
      <c r="L37" s="21">
        <v>378630</v>
      </c>
      <c r="M37" s="22">
        <f t="shared" si="2"/>
        <v>112.29524960834082</v>
      </c>
      <c r="N37" s="24">
        <f t="shared" si="3"/>
        <v>244830.31899925525</v>
      </c>
      <c r="O37" s="103"/>
      <c r="P37" s="103"/>
      <c r="Q37" s="25" t="s">
        <v>99</v>
      </c>
    </row>
    <row r="38" spans="2:17" ht="20.25" customHeight="1" x14ac:dyDescent="0.3">
      <c r="B38" s="19" t="s">
        <v>50</v>
      </c>
      <c r="C38" s="20"/>
      <c r="D38" s="21"/>
      <c r="E38" s="21"/>
      <c r="F38" s="21"/>
      <c r="G38" s="21"/>
      <c r="H38" s="21"/>
      <c r="I38" s="22">
        <f t="shared" si="1"/>
        <v>0</v>
      </c>
      <c r="J38" s="101"/>
      <c r="K38" s="23">
        <f t="shared" si="0"/>
        <v>0</v>
      </c>
      <c r="L38" s="21"/>
      <c r="M38" s="22" t="e">
        <f t="shared" si="2"/>
        <v>#DIV/0!</v>
      </c>
      <c r="N38" s="24">
        <f t="shared" si="3"/>
        <v>0</v>
      </c>
      <c r="O38" s="103"/>
      <c r="P38" s="103"/>
      <c r="Q38" s="25" t="s">
        <v>49</v>
      </c>
    </row>
    <row r="39" spans="2:17" ht="20.25" customHeight="1" x14ac:dyDescent="0.3">
      <c r="B39" s="19" t="s">
        <v>51</v>
      </c>
      <c r="C39" s="20"/>
      <c r="D39" s="21"/>
      <c r="E39" s="21"/>
      <c r="F39" s="21"/>
      <c r="G39" s="21"/>
      <c r="H39" s="21"/>
      <c r="I39" s="22">
        <f t="shared" si="1"/>
        <v>0</v>
      </c>
      <c r="J39" s="101"/>
      <c r="K39" s="23">
        <f t="shared" si="0"/>
        <v>0</v>
      </c>
      <c r="L39" s="21"/>
      <c r="M39" s="22" t="e">
        <f t="shared" si="2"/>
        <v>#DIV/0!</v>
      </c>
      <c r="N39" s="24">
        <f t="shared" si="3"/>
        <v>0</v>
      </c>
      <c r="O39" s="103"/>
      <c r="P39" s="103"/>
      <c r="Q39" s="25" t="s">
        <v>49</v>
      </c>
    </row>
    <row r="40" spans="2:17" ht="20.25" customHeight="1" x14ac:dyDescent="0.3">
      <c r="B40" s="19" t="s">
        <v>52</v>
      </c>
      <c r="C40" s="20"/>
      <c r="D40" s="21"/>
      <c r="E40" s="21"/>
      <c r="F40" s="21"/>
      <c r="G40" s="21"/>
      <c r="H40" s="21"/>
      <c r="I40" s="22">
        <f t="shared" si="1"/>
        <v>0</v>
      </c>
      <c r="J40" s="101"/>
      <c r="K40" s="23">
        <f t="shared" si="0"/>
        <v>0</v>
      </c>
      <c r="L40" s="21"/>
      <c r="M40" s="22" t="e">
        <f t="shared" si="2"/>
        <v>#DIV/0!</v>
      </c>
      <c r="N40" s="24">
        <f t="shared" si="3"/>
        <v>0</v>
      </c>
      <c r="O40" s="103"/>
      <c r="P40" s="103"/>
      <c r="Q40" s="25" t="s">
        <v>49</v>
      </c>
    </row>
    <row r="41" spans="2:17" ht="20.25" customHeight="1" x14ac:dyDescent="0.3">
      <c r="B41" s="19" t="s">
        <v>53</v>
      </c>
      <c r="C41" s="20"/>
      <c r="D41" s="21"/>
      <c r="E41" s="21"/>
      <c r="F41" s="21"/>
      <c r="G41" s="21"/>
      <c r="H41" s="21"/>
      <c r="I41" s="22">
        <f t="shared" si="1"/>
        <v>0</v>
      </c>
      <c r="J41" s="101"/>
      <c r="K41" s="23">
        <f t="shared" si="0"/>
        <v>0</v>
      </c>
      <c r="L41" s="21"/>
      <c r="M41" s="22" t="e">
        <f t="shared" si="2"/>
        <v>#DIV/0!</v>
      </c>
      <c r="N41" s="24">
        <f t="shared" si="3"/>
        <v>0</v>
      </c>
      <c r="O41" s="103"/>
      <c r="P41" s="103"/>
      <c r="Q41" s="25" t="s">
        <v>49</v>
      </c>
    </row>
    <row r="42" spans="2:17" ht="20.25" customHeight="1" x14ac:dyDescent="0.3">
      <c r="B42" s="19" t="s">
        <v>54</v>
      </c>
      <c r="C42" s="20"/>
      <c r="D42" s="21"/>
      <c r="E42" s="21"/>
      <c r="F42" s="21"/>
      <c r="G42" s="21"/>
      <c r="H42" s="21"/>
      <c r="I42" s="22">
        <f t="shared" si="1"/>
        <v>0</v>
      </c>
      <c r="J42" s="101"/>
      <c r="K42" s="23">
        <f t="shared" si="0"/>
        <v>0</v>
      </c>
      <c r="L42" s="21"/>
      <c r="M42" s="22" t="e">
        <f t="shared" si="2"/>
        <v>#DIV/0!</v>
      </c>
      <c r="N42" s="24">
        <f t="shared" si="3"/>
        <v>0</v>
      </c>
      <c r="O42" s="103"/>
      <c r="P42" s="103"/>
      <c r="Q42" s="25" t="s">
        <v>49</v>
      </c>
    </row>
    <row r="43" spans="2:17" ht="20.25" customHeight="1" thickBot="1" x14ac:dyDescent="0.35">
      <c r="B43" s="26" t="s">
        <v>55</v>
      </c>
      <c r="C43" s="27"/>
      <c r="D43" s="28"/>
      <c r="E43" s="28"/>
      <c r="F43" s="28"/>
      <c r="G43" s="28"/>
      <c r="H43" s="28"/>
      <c r="I43" s="29">
        <f t="shared" si="1"/>
        <v>0</v>
      </c>
      <c r="J43" s="102"/>
      <c r="K43" s="30">
        <f t="shared" si="0"/>
        <v>0</v>
      </c>
      <c r="L43" s="28"/>
      <c r="M43" s="29" t="e">
        <f>+L43/E43</f>
        <v>#DIV/0!</v>
      </c>
      <c r="N43" s="31">
        <f>+$I$15*K43</f>
        <v>0</v>
      </c>
      <c r="O43" s="103"/>
      <c r="P43" s="103"/>
      <c r="Q43" s="25" t="s">
        <v>49</v>
      </c>
    </row>
    <row r="44" spans="2:17" ht="18" customHeight="1" x14ac:dyDescent="0.3">
      <c r="B44" s="109" t="s">
        <v>56</v>
      </c>
      <c r="C44" s="110"/>
      <c r="D44" s="32">
        <f t="shared" ref="D44:E44" si="4">SUM(D19:D43)</f>
        <v>507280699.375</v>
      </c>
      <c r="E44" s="32">
        <f t="shared" si="4"/>
        <v>50728.0705648</v>
      </c>
      <c r="F44" s="32">
        <f>SUM(F19:F43)</f>
        <v>507.21638349999995</v>
      </c>
      <c r="G44" s="111" t="s">
        <v>57</v>
      </c>
      <c r="H44" s="111"/>
      <c r="I44" s="32">
        <f>SUM(I19:I43)</f>
        <v>323234874.52212173</v>
      </c>
      <c r="J44" s="111" t="s">
        <v>58</v>
      </c>
      <c r="K44" s="111"/>
      <c r="L44" s="111"/>
      <c r="M44" s="111"/>
      <c r="N44" s="33">
        <f>SUM(N19:N43)</f>
        <v>7875957.457891576</v>
      </c>
      <c r="O44" s="104"/>
      <c r="P44" s="103"/>
      <c r="Q44" s="25" t="s">
        <v>49</v>
      </c>
    </row>
    <row r="45" spans="2:17" ht="18" customHeight="1" thickBot="1" x14ac:dyDescent="0.35">
      <c r="B45" s="112" t="s">
        <v>59</v>
      </c>
      <c r="C45" s="113"/>
      <c r="D45" s="113"/>
      <c r="E45" s="113"/>
      <c r="F45" s="113"/>
      <c r="G45" s="113"/>
      <c r="H45" s="113"/>
      <c r="I45" s="113"/>
      <c r="J45" s="113"/>
      <c r="K45" s="113"/>
      <c r="L45" s="113"/>
      <c r="M45" s="113"/>
      <c r="N45" s="34">
        <f>+N44/F44</f>
        <v>15527.805713893264</v>
      </c>
      <c r="O45" s="105"/>
      <c r="P45" s="106"/>
      <c r="Q45" s="35" t="s">
        <v>49</v>
      </c>
    </row>
    <row r="46" spans="2:17" ht="17.25" thickBot="1" x14ac:dyDescent="0.35">
      <c r="B46" s="114" t="s">
        <v>60</v>
      </c>
      <c r="C46" s="115"/>
      <c r="D46" s="115"/>
      <c r="E46" s="115"/>
      <c r="F46" s="115"/>
      <c r="G46" s="115"/>
      <c r="H46" s="115"/>
      <c r="I46" s="115"/>
      <c r="J46" s="115"/>
      <c r="K46" s="115"/>
      <c r="L46" s="115"/>
      <c r="M46" s="115"/>
      <c r="N46" s="115"/>
      <c r="O46" s="115"/>
      <c r="P46" s="115"/>
      <c r="Q46" s="116"/>
    </row>
    <row r="48" spans="2:17" x14ac:dyDescent="0.3">
      <c r="B48" s="36"/>
    </row>
  </sheetData>
  <sheetProtection algorithmName="SHA-512" hashValue="dkzcrvlPVOs2QyJzDyRyBpVKTDzuqT3l6TFSqm6lvZVcxgm4kztsvap8CXF52M5tyenfWTnPIa92TD23Tc9MsA==" saltValue="BNaUGWFgSNe4O7Tkc1Id1g==" spinCount="100000" sheet="1" objects="1" scenarios="1"/>
  <mergeCells count="51">
    <mergeCell ref="B44:C44"/>
    <mergeCell ref="G44:H44"/>
    <mergeCell ref="J44:M44"/>
    <mergeCell ref="B45:M45"/>
    <mergeCell ref="B46:Q46"/>
    <mergeCell ref="Q17:Q18"/>
    <mergeCell ref="S17:Z26"/>
    <mergeCell ref="J19:J43"/>
    <mergeCell ref="O19:O45"/>
    <mergeCell ref="P19:P45"/>
    <mergeCell ref="J17:J18"/>
    <mergeCell ref="K17:K18"/>
    <mergeCell ref="L17:L18"/>
    <mergeCell ref="M17:M18"/>
    <mergeCell ref="N17:N18"/>
    <mergeCell ref="O17:O18"/>
    <mergeCell ref="B15:H15"/>
    <mergeCell ref="J15:P15"/>
    <mergeCell ref="B16:H16"/>
    <mergeCell ref="J16:P16"/>
    <mergeCell ref="B17:B18"/>
    <mergeCell ref="C17:C18"/>
    <mergeCell ref="D17:F17"/>
    <mergeCell ref="G17:G18"/>
    <mergeCell ref="H17:H18"/>
    <mergeCell ref="I17:I18"/>
    <mergeCell ref="P17:P18"/>
    <mergeCell ref="B12:H12"/>
    <mergeCell ref="J12:P12"/>
    <mergeCell ref="B13:H13"/>
    <mergeCell ref="J13:P13"/>
    <mergeCell ref="B14:H14"/>
    <mergeCell ref="J14:P14"/>
    <mergeCell ref="B9:H9"/>
    <mergeCell ref="I9:Q9"/>
    <mergeCell ref="B10:H10"/>
    <mergeCell ref="I10:Q10"/>
    <mergeCell ref="B11:I11"/>
    <mergeCell ref="J11:Q11"/>
    <mergeCell ref="B6:H6"/>
    <mergeCell ref="I6:Q6"/>
    <mergeCell ref="B7:H7"/>
    <mergeCell ref="I7:Q7"/>
    <mergeCell ref="B8:H8"/>
    <mergeCell ref="I8:Q8"/>
    <mergeCell ref="B1:B3"/>
    <mergeCell ref="C1:Q1"/>
    <mergeCell ref="C2:Q3"/>
    <mergeCell ref="B4:Q4"/>
    <mergeCell ref="B5:H5"/>
    <mergeCell ref="I5:Q5"/>
  </mergeCells>
  <hyperlinks>
    <hyperlink ref="T14" r:id="rId1" xr:uid="{D7526D3C-4756-458A-9B56-A9DB931C1CB5}"/>
    <hyperlink ref="T13" r:id="rId2" xr:uid="{8F021279-0C88-4908-8CD7-090DF94B9B39}"/>
    <hyperlink ref="T12" r:id="rId3" location="gsc.tab=0" xr:uid="{8C6D0467-B635-4079-9C5C-E32E9CD79F8E}"/>
    <hyperlink ref="T11" r:id="rId4" xr:uid="{570B8A46-D4E0-467A-8D62-DD9BA1F19647}"/>
  </hyperlinks>
  <pageMargins left="0.7" right="0.7" top="0.75" bottom="0.75" header="0.3" footer="0.3"/>
  <pageSetup orientation="portrait" verticalDpi="0"/>
  <drawing r:id="rId5"/>
  <legacy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6D6C7-F85A-44CA-B38A-C509C0656565}">
  <dimension ref="B1:AE48"/>
  <sheetViews>
    <sheetView tabSelected="1" topLeftCell="A15" zoomScale="80" zoomScaleNormal="80" workbookViewId="0">
      <selection activeCell="O19" sqref="O19:O45"/>
    </sheetView>
  </sheetViews>
  <sheetFormatPr baseColWidth="10" defaultColWidth="11.42578125" defaultRowHeight="16.5" x14ac:dyDescent="0.3"/>
  <cols>
    <col min="1" max="1" width="11.42578125" style="1"/>
    <col min="2" max="2" width="33.5703125" style="1" customWidth="1"/>
    <col min="3" max="3" width="14.42578125" style="1" bestFit="1" customWidth="1"/>
    <col min="4" max="4" width="8" style="1" bestFit="1" customWidth="1"/>
    <col min="5" max="5" width="3.85546875" style="1" customWidth="1"/>
    <col min="6" max="6" width="4.5703125" style="1" bestFit="1" customWidth="1"/>
    <col min="7" max="7" width="12.42578125" style="1" customWidth="1"/>
    <col min="8" max="16" width="11.42578125" style="1"/>
    <col min="17" max="17" width="33.28515625" style="1" customWidth="1"/>
    <col min="18" max="18" width="12.140625" style="1" bestFit="1" customWidth="1"/>
    <col min="19" max="16384" width="11.42578125" style="1"/>
  </cols>
  <sheetData>
    <row r="1" spans="2:31" x14ac:dyDescent="0.3">
      <c r="B1" s="44"/>
      <c r="C1" s="51" t="s">
        <v>0</v>
      </c>
      <c r="D1" s="52"/>
      <c r="E1" s="52"/>
      <c r="F1" s="52"/>
      <c r="G1" s="52"/>
      <c r="H1" s="52"/>
      <c r="I1" s="52"/>
      <c r="J1" s="52"/>
      <c r="K1" s="52"/>
      <c r="L1" s="52"/>
      <c r="M1" s="52"/>
      <c r="N1" s="52"/>
      <c r="O1" s="52"/>
      <c r="P1" s="52"/>
      <c r="Q1" s="53"/>
    </row>
    <row r="2" spans="2:31" x14ac:dyDescent="0.3">
      <c r="B2" s="45"/>
      <c r="C2" s="54" t="s">
        <v>1</v>
      </c>
      <c r="D2" s="55"/>
      <c r="E2" s="55"/>
      <c r="F2" s="55"/>
      <c r="G2" s="55"/>
      <c r="H2" s="55"/>
      <c r="I2" s="55"/>
      <c r="J2" s="55"/>
      <c r="K2" s="55"/>
      <c r="L2" s="55"/>
      <c r="M2" s="55"/>
      <c r="N2" s="55"/>
      <c r="O2" s="55"/>
      <c r="P2" s="55"/>
      <c r="Q2" s="56"/>
    </row>
    <row r="3" spans="2:31" ht="17.25" customHeight="1" thickBot="1" x14ac:dyDescent="0.35">
      <c r="B3" s="46"/>
      <c r="C3" s="57"/>
      <c r="D3" s="58"/>
      <c r="E3" s="58"/>
      <c r="F3" s="58"/>
      <c r="G3" s="58"/>
      <c r="H3" s="58"/>
      <c r="I3" s="58"/>
      <c r="J3" s="58"/>
      <c r="K3" s="58"/>
      <c r="L3" s="58"/>
      <c r="M3" s="58"/>
      <c r="N3" s="58"/>
      <c r="O3" s="58"/>
      <c r="P3" s="58"/>
      <c r="Q3" s="59"/>
    </row>
    <row r="4" spans="2:31" ht="17.25" customHeight="1" thickBot="1" x14ac:dyDescent="0.35">
      <c r="B4" s="69" t="s">
        <v>2</v>
      </c>
      <c r="C4" s="70"/>
      <c r="D4" s="70"/>
      <c r="E4" s="70"/>
      <c r="F4" s="70"/>
      <c r="G4" s="70"/>
      <c r="H4" s="70"/>
      <c r="I4" s="70"/>
      <c r="J4" s="70"/>
      <c r="K4" s="70"/>
      <c r="L4" s="70"/>
      <c r="M4" s="70"/>
      <c r="N4" s="70"/>
      <c r="O4" s="70"/>
      <c r="P4" s="70"/>
      <c r="Q4" s="71"/>
    </row>
    <row r="5" spans="2:31" ht="16.5" customHeight="1" x14ac:dyDescent="0.3">
      <c r="B5" s="72" t="s">
        <v>3</v>
      </c>
      <c r="C5" s="73"/>
      <c r="D5" s="73"/>
      <c r="E5" s="73"/>
      <c r="F5" s="73"/>
      <c r="G5" s="73"/>
      <c r="H5" s="73"/>
      <c r="I5" s="74" t="s">
        <v>61</v>
      </c>
      <c r="J5" s="74"/>
      <c r="K5" s="74"/>
      <c r="L5" s="74"/>
      <c r="M5" s="74"/>
      <c r="N5" s="74"/>
      <c r="O5" s="74"/>
      <c r="P5" s="74"/>
      <c r="Q5" s="75"/>
    </row>
    <row r="6" spans="2:31" ht="16.5" customHeight="1" x14ac:dyDescent="0.3">
      <c r="B6" s="76" t="s">
        <v>4</v>
      </c>
      <c r="C6" s="48"/>
      <c r="D6" s="48"/>
      <c r="E6" s="48"/>
      <c r="F6" s="48"/>
      <c r="G6" s="48"/>
      <c r="H6" s="48"/>
      <c r="I6" s="77">
        <v>11001</v>
      </c>
      <c r="J6" s="77"/>
      <c r="K6" s="77"/>
      <c r="L6" s="77"/>
      <c r="M6" s="77"/>
      <c r="N6" s="77"/>
      <c r="O6" s="77"/>
      <c r="P6" s="77"/>
      <c r="Q6" s="78"/>
    </row>
    <row r="7" spans="2:31" x14ac:dyDescent="0.3">
      <c r="B7" s="47" t="s">
        <v>5</v>
      </c>
      <c r="C7" s="48"/>
      <c r="D7" s="48"/>
      <c r="E7" s="48"/>
      <c r="F7" s="48"/>
      <c r="G7" s="48"/>
      <c r="H7" s="48"/>
      <c r="I7" s="49" t="s">
        <v>81</v>
      </c>
      <c r="J7" s="49"/>
      <c r="K7" s="49"/>
      <c r="L7" s="49"/>
      <c r="M7" s="49"/>
      <c r="N7" s="49"/>
      <c r="O7" s="49"/>
      <c r="P7" s="49"/>
      <c r="Q7" s="50"/>
    </row>
    <row r="8" spans="2:31" ht="17.25" thickBot="1" x14ac:dyDescent="0.35">
      <c r="B8" s="76" t="s">
        <v>6</v>
      </c>
      <c r="C8" s="48"/>
      <c r="D8" s="48"/>
      <c r="E8" s="48"/>
      <c r="F8" s="48"/>
      <c r="G8" s="48"/>
      <c r="H8" s="48"/>
      <c r="I8" s="49">
        <v>2022</v>
      </c>
      <c r="J8" s="49"/>
      <c r="K8" s="49"/>
      <c r="L8" s="49"/>
      <c r="M8" s="49"/>
      <c r="N8" s="49"/>
      <c r="O8" s="49"/>
      <c r="P8" s="49"/>
      <c r="Q8" s="50"/>
    </row>
    <row r="9" spans="2:31" ht="16.5" customHeight="1" x14ac:dyDescent="0.3">
      <c r="B9" s="76" t="s">
        <v>7</v>
      </c>
      <c r="C9" s="48"/>
      <c r="D9" s="48"/>
      <c r="E9" s="48"/>
      <c r="F9" s="48"/>
      <c r="G9" s="48"/>
      <c r="H9" s="48"/>
      <c r="I9" s="49">
        <v>2018</v>
      </c>
      <c r="J9" s="49"/>
      <c r="K9" s="49"/>
      <c r="L9" s="49"/>
      <c r="M9" s="49"/>
      <c r="N9" s="49"/>
      <c r="O9" s="49"/>
      <c r="P9" s="49"/>
      <c r="Q9" s="50"/>
      <c r="S9" s="2" t="s">
        <v>8</v>
      </c>
      <c r="T9" s="3"/>
      <c r="U9" s="3"/>
      <c r="V9" s="3"/>
      <c r="W9" s="3"/>
      <c r="X9" s="3"/>
      <c r="Y9" s="3"/>
      <c r="Z9" s="3"/>
      <c r="AA9" s="4"/>
      <c r="AB9" s="4"/>
      <c r="AC9" s="4"/>
      <c r="AD9" s="4"/>
      <c r="AE9" s="5"/>
    </row>
    <row r="10" spans="2:31" ht="16.5" customHeight="1" thickBot="1" x14ac:dyDescent="0.35">
      <c r="B10" s="79" t="s">
        <v>9</v>
      </c>
      <c r="C10" s="80"/>
      <c r="D10" s="80"/>
      <c r="E10" s="80"/>
      <c r="F10" s="80"/>
      <c r="G10" s="80"/>
      <c r="H10" s="80"/>
      <c r="I10" s="81">
        <v>2023</v>
      </c>
      <c r="J10" s="81"/>
      <c r="K10" s="81"/>
      <c r="L10" s="81"/>
      <c r="M10" s="81"/>
      <c r="N10" s="81"/>
      <c r="O10" s="81"/>
      <c r="P10" s="81"/>
      <c r="Q10" s="82"/>
      <c r="S10" s="6" t="s">
        <v>10</v>
      </c>
      <c r="T10" s="7"/>
      <c r="U10" s="7"/>
      <c r="V10" s="7"/>
      <c r="W10" s="7"/>
      <c r="X10" s="7"/>
      <c r="Y10" s="7"/>
      <c r="Z10" s="7"/>
      <c r="AE10" s="8"/>
    </row>
    <row r="11" spans="2:31" ht="28.5" customHeight="1" thickBot="1" x14ac:dyDescent="0.35">
      <c r="B11" s="83" t="s">
        <v>11</v>
      </c>
      <c r="C11" s="84"/>
      <c r="D11" s="84"/>
      <c r="E11" s="84"/>
      <c r="F11" s="84"/>
      <c r="G11" s="84"/>
      <c r="H11" s="84"/>
      <c r="I11" s="85"/>
      <c r="J11" s="86" t="s">
        <v>12</v>
      </c>
      <c r="K11" s="87"/>
      <c r="L11" s="87"/>
      <c r="M11" s="87"/>
      <c r="N11" s="87"/>
      <c r="O11" s="87"/>
      <c r="P11" s="87"/>
      <c r="Q11" s="88"/>
      <c r="S11" s="9" t="s">
        <v>13</v>
      </c>
      <c r="T11" s="10" t="s">
        <v>14</v>
      </c>
      <c r="U11" s="7"/>
      <c r="V11" s="7"/>
      <c r="W11" s="7"/>
      <c r="X11" s="7"/>
      <c r="Y11" s="7"/>
      <c r="Z11" s="7"/>
      <c r="AE11" s="8"/>
    </row>
    <row r="12" spans="2:31" ht="17.25" customHeight="1" x14ac:dyDescent="0.3">
      <c r="B12" s="89" t="s">
        <v>15</v>
      </c>
      <c r="C12" s="90"/>
      <c r="D12" s="90"/>
      <c r="E12" s="90"/>
      <c r="F12" s="90"/>
      <c r="G12" s="90"/>
      <c r="H12" s="90"/>
      <c r="I12" s="39">
        <v>2340398</v>
      </c>
      <c r="J12" s="91" t="s">
        <v>16</v>
      </c>
      <c r="K12" s="48"/>
      <c r="L12" s="48"/>
      <c r="M12" s="48"/>
      <c r="N12" s="48"/>
      <c r="O12" s="48"/>
      <c r="P12" s="48"/>
      <c r="Q12" s="37">
        <v>7875957</v>
      </c>
      <c r="S12" s="9" t="s">
        <v>17</v>
      </c>
      <c r="T12" s="11" t="s">
        <v>18</v>
      </c>
      <c r="U12" s="7"/>
      <c r="V12" s="7"/>
      <c r="W12" s="7"/>
      <c r="X12" s="7"/>
      <c r="Y12" s="7"/>
      <c r="Z12" s="7"/>
      <c r="AE12" s="8"/>
    </row>
    <row r="13" spans="2:31" x14ac:dyDescent="0.3">
      <c r="B13" s="76" t="s">
        <v>19</v>
      </c>
      <c r="C13" s="48"/>
      <c r="D13" s="48"/>
      <c r="E13" s="48"/>
      <c r="F13" s="48"/>
      <c r="G13" s="48"/>
      <c r="H13" s="48"/>
      <c r="I13" s="40">
        <v>2509581</v>
      </c>
      <c r="J13" s="91" t="s">
        <v>20</v>
      </c>
      <c r="K13" s="48"/>
      <c r="L13" s="48"/>
      <c r="M13" s="48"/>
      <c r="N13" s="48"/>
      <c r="O13" s="48"/>
      <c r="P13" s="48"/>
      <c r="Q13" s="37">
        <v>34426</v>
      </c>
      <c r="S13" s="9" t="s">
        <v>21</v>
      </c>
      <c r="T13" s="11" t="s">
        <v>22</v>
      </c>
      <c r="U13" s="7"/>
      <c r="V13" s="7"/>
      <c r="W13" s="7"/>
      <c r="X13" s="7"/>
      <c r="Y13" s="7"/>
      <c r="Z13" s="7"/>
      <c r="AE13" s="8"/>
    </row>
    <row r="14" spans="2:31" x14ac:dyDescent="0.3">
      <c r="B14" s="76" t="s">
        <v>23</v>
      </c>
      <c r="C14" s="48"/>
      <c r="D14" s="48"/>
      <c r="E14" s="48"/>
      <c r="F14" s="48"/>
      <c r="G14" s="48"/>
      <c r="H14" s="48"/>
      <c r="I14" s="40">
        <v>7166249</v>
      </c>
      <c r="J14" s="91" t="s">
        <v>24</v>
      </c>
      <c r="K14" s="48"/>
      <c r="L14" s="48"/>
      <c r="M14" s="48"/>
      <c r="N14" s="48"/>
      <c r="O14" s="48"/>
      <c r="P14" s="48"/>
      <c r="Q14" s="38">
        <f>+Q12+Q13</f>
        <v>7910383</v>
      </c>
      <c r="S14" s="9" t="s">
        <v>25</v>
      </c>
      <c r="T14" s="11" t="s">
        <v>26</v>
      </c>
      <c r="U14" s="7"/>
      <c r="V14" s="7"/>
      <c r="W14" s="7"/>
      <c r="X14" s="7"/>
      <c r="Y14" s="7"/>
      <c r="Z14" s="7"/>
      <c r="AE14" s="8"/>
    </row>
    <row r="15" spans="2:31" ht="24" customHeight="1" thickBot="1" x14ac:dyDescent="0.35">
      <c r="B15" s="76" t="s">
        <v>27</v>
      </c>
      <c r="C15" s="48"/>
      <c r="D15" s="48"/>
      <c r="E15" s="48"/>
      <c r="F15" s="48"/>
      <c r="G15" s="48"/>
      <c r="H15" s="48"/>
      <c r="I15" s="12">
        <f>+I14/I13</f>
        <v>2.8555559673108779</v>
      </c>
      <c r="J15" s="91" t="s">
        <v>28</v>
      </c>
      <c r="K15" s="48"/>
      <c r="L15" s="48"/>
      <c r="M15" s="48"/>
      <c r="N15" s="48"/>
      <c r="O15" s="48"/>
      <c r="P15" s="48"/>
      <c r="Q15" s="42">
        <v>2758117</v>
      </c>
      <c r="S15" s="13"/>
      <c r="T15" s="14"/>
      <c r="U15" s="14"/>
      <c r="V15" s="14"/>
      <c r="W15" s="14"/>
      <c r="X15" s="14"/>
      <c r="Y15" s="14"/>
      <c r="Z15" s="14"/>
      <c r="AA15" s="15"/>
      <c r="AB15" s="15"/>
      <c r="AC15" s="15"/>
      <c r="AD15" s="15"/>
      <c r="AE15" s="16"/>
    </row>
    <row r="16" spans="2:31" ht="17.25" thickBot="1" x14ac:dyDescent="0.35">
      <c r="B16" s="94" t="s">
        <v>29</v>
      </c>
      <c r="C16" s="95"/>
      <c r="D16" s="95"/>
      <c r="E16" s="95"/>
      <c r="F16" s="95"/>
      <c r="G16" s="95"/>
      <c r="H16" s="95"/>
      <c r="I16" s="17">
        <v>32.43</v>
      </c>
      <c r="J16" s="96" t="s">
        <v>30</v>
      </c>
      <c r="K16" s="95"/>
      <c r="L16" s="95"/>
      <c r="M16" s="95"/>
      <c r="N16" s="95"/>
      <c r="O16" s="95"/>
      <c r="P16" s="95"/>
      <c r="Q16" s="43">
        <v>10966</v>
      </c>
      <c r="S16" s="7"/>
      <c r="T16" s="7"/>
      <c r="U16" s="7"/>
      <c r="V16" s="7"/>
      <c r="W16" s="7"/>
      <c r="X16" s="7"/>
      <c r="Y16" s="7"/>
      <c r="Z16" s="7"/>
    </row>
    <row r="17" spans="2:26" ht="16.5" customHeight="1" x14ac:dyDescent="0.3">
      <c r="B17" s="97" t="s">
        <v>31</v>
      </c>
      <c r="C17" s="92" t="s">
        <v>32</v>
      </c>
      <c r="D17" s="92" t="s">
        <v>33</v>
      </c>
      <c r="E17" s="92"/>
      <c r="F17" s="92"/>
      <c r="G17" s="92" t="s">
        <v>34</v>
      </c>
      <c r="H17" s="92" t="s">
        <v>35</v>
      </c>
      <c r="I17" s="92" t="s">
        <v>36</v>
      </c>
      <c r="J17" s="92" t="s">
        <v>37</v>
      </c>
      <c r="K17" s="92" t="s">
        <v>38</v>
      </c>
      <c r="L17" s="107" t="s">
        <v>39</v>
      </c>
      <c r="M17" s="92" t="s">
        <v>40</v>
      </c>
      <c r="N17" s="92" t="s">
        <v>41</v>
      </c>
      <c r="O17" s="92" t="s">
        <v>42</v>
      </c>
      <c r="P17" s="92" t="s">
        <v>43</v>
      </c>
      <c r="Q17" s="99" t="s">
        <v>44</v>
      </c>
      <c r="S17" s="60" t="s">
        <v>45</v>
      </c>
      <c r="T17" s="61"/>
      <c r="U17" s="61"/>
      <c r="V17" s="61"/>
      <c r="W17" s="61"/>
      <c r="X17" s="61"/>
      <c r="Y17" s="61"/>
      <c r="Z17" s="62"/>
    </row>
    <row r="18" spans="2:26" ht="47.25" customHeight="1" x14ac:dyDescent="0.3">
      <c r="B18" s="98"/>
      <c r="C18" s="93"/>
      <c r="D18" s="18" t="s">
        <v>46</v>
      </c>
      <c r="E18" s="18" t="s">
        <v>47</v>
      </c>
      <c r="F18" s="18" t="s">
        <v>48</v>
      </c>
      <c r="G18" s="93"/>
      <c r="H18" s="93"/>
      <c r="I18" s="93"/>
      <c r="J18" s="93"/>
      <c r="K18" s="93"/>
      <c r="L18" s="108"/>
      <c r="M18" s="93"/>
      <c r="N18" s="93"/>
      <c r="O18" s="93"/>
      <c r="P18" s="93"/>
      <c r="Q18" s="100"/>
      <c r="S18" s="63"/>
      <c r="T18" s="64"/>
      <c r="U18" s="64"/>
      <c r="V18" s="64"/>
      <c r="W18" s="64"/>
      <c r="X18" s="64"/>
      <c r="Y18" s="64"/>
      <c r="Z18" s="65"/>
    </row>
    <row r="19" spans="2:26" ht="20.25" customHeight="1" x14ac:dyDescent="0.3">
      <c r="B19" s="19" t="s">
        <v>62</v>
      </c>
      <c r="C19" s="20">
        <v>15</v>
      </c>
      <c r="D19" s="21">
        <v>4879543.5</v>
      </c>
      <c r="E19" s="21">
        <v>487.95434569999998</v>
      </c>
      <c r="F19" s="21">
        <v>4.8795432999999999</v>
      </c>
      <c r="G19" s="21">
        <v>2468003.5206049648</v>
      </c>
      <c r="H19" s="21">
        <v>2</v>
      </c>
      <c r="I19" s="22">
        <f>+H19*G19</f>
        <v>4936007.0412099296</v>
      </c>
      <c r="J19" s="101">
        <f>+I44/Q15</f>
        <v>117.19404018108069</v>
      </c>
      <c r="K19" s="23">
        <f t="shared" ref="K19:K43" si="0">+I19/$J$19</f>
        <v>42118.242818347491</v>
      </c>
      <c r="L19" s="21">
        <v>84562</v>
      </c>
      <c r="M19" s="22">
        <f>+L19/E19</f>
        <v>173.29899968139583</v>
      </c>
      <c r="N19" s="24">
        <f>+$I$15*K19</f>
        <v>120270.99961258071</v>
      </c>
      <c r="O19" s="103">
        <f>+I16*N45</f>
        <v>503566.73930155853</v>
      </c>
      <c r="P19" s="103">
        <f>+O19/Q12</f>
        <v>6.3937212874772997E-2</v>
      </c>
      <c r="Q19" s="25" t="s">
        <v>100</v>
      </c>
      <c r="S19" s="63"/>
      <c r="T19" s="64"/>
      <c r="U19" s="64"/>
      <c r="V19" s="64"/>
      <c r="W19" s="64"/>
      <c r="X19" s="64"/>
      <c r="Y19" s="64"/>
      <c r="Z19" s="65"/>
    </row>
    <row r="20" spans="2:26" ht="20.25" customHeight="1" x14ac:dyDescent="0.3">
      <c r="B20" s="19" t="s">
        <v>63</v>
      </c>
      <c r="C20" s="20">
        <v>12</v>
      </c>
      <c r="D20" s="21">
        <v>11903448</v>
      </c>
      <c r="E20" s="21">
        <v>1190.3448486</v>
      </c>
      <c r="F20" s="21">
        <v>11.9034481</v>
      </c>
      <c r="G20" s="21">
        <v>5028151.3371396</v>
      </c>
      <c r="H20" s="21">
        <v>2</v>
      </c>
      <c r="I20" s="22">
        <f t="shared" ref="I20:I43" si="1">+H20*G20</f>
        <v>10056302.6742792</v>
      </c>
      <c r="J20" s="101"/>
      <c r="K20" s="23">
        <f t="shared" si="0"/>
        <v>85808.993859592578</v>
      </c>
      <c r="L20" s="21">
        <v>139295</v>
      </c>
      <c r="M20" s="22">
        <f t="shared" ref="M20:M42" si="2">+L20/E20</f>
        <v>117.02071056453011</v>
      </c>
      <c r="N20" s="24">
        <f t="shared" ref="N20:N42" si="3">+$I$15*K20</f>
        <v>245032.38446470207</v>
      </c>
      <c r="O20" s="103"/>
      <c r="P20" s="103"/>
      <c r="Q20" s="25" t="s">
        <v>82</v>
      </c>
      <c r="S20" s="63"/>
      <c r="T20" s="64"/>
      <c r="U20" s="64"/>
      <c r="V20" s="64"/>
      <c r="W20" s="64"/>
      <c r="X20" s="64"/>
      <c r="Y20" s="64"/>
      <c r="Z20" s="65"/>
    </row>
    <row r="21" spans="2:26" ht="20.25" customHeight="1" x14ac:dyDescent="0.3">
      <c r="B21" s="19" t="s">
        <v>64</v>
      </c>
      <c r="C21" s="20">
        <v>7</v>
      </c>
      <c r="D21" s="21">
        <v>23933196</v>
      </c>
      <c r="E21" s="21">
        <v>2393.3195801000002</v>
      </c>
      <c r="F21" s="21">
        <v>23.933197</v>
      </c>
      <c r="G21" s="21">
        <v>6172561.8319418998</v>
      </c>
      <c r="H21" s="21">
        <v>3</v>
      </c>
      <c r="I21" s="22">
        <f t="shared" si="1"/>
        <v>18517685.4958257</v>
      </c>
      <c r="J21" s="101"/>
      <c r="K21" s="23">
        <f t="shared" si="0"/>
        <v>158008.76450042479</v>
      </c>
      <c r="L21" s="21">
        <v>742257</v>
      </c>
      <c r="M21" s="22">
        <f t="shared" si="2"/>
        <v>310.13701896383861</v>
      </c>
      <c r="N21" s="24">
        <f t="shared" si="3"/>
        <v>451202.87035660719</v>
      </c>
      <c r="O21" s="103"/>
      <c r="P21" s="103"/>
      <c r="Q21" s="25" t="s">
        <v>83</v>
      </c>
      <c r="S21" s="63"/>
      <c r="T21" s="64"/>
      <c r="U21" s="64"/>
      <c r="V21" s="64"/>
      <c r="W21" s="64"/>
      <c r="X21" s="64"/>
      <c r="Y21" s="64"/>
      <c r="Z21" s="65"/>
    </row>
    <row r="22" spans="2:26" ht="20.25" customHeight="1" x14ac:dyDescent="0.3">
      <c r="B22" s="19" t="s">
        <v>65</v>
      </c>
      <c r="C22" s="20">
        <v>17</v>
      </c>
      <c r="D22" s="21">
        <v>2060242.875</v>
      </c>
      <c r="E22" s="21">
        <v>206.024292</v>
      </c>
      <c r="F22" s="21">
        <v>2.0602429</v>
      </c>
      <c r="G22" s="21">
        <v>874456.19773409667</v>
      </c>
      <c r="H22" s="21">
        <v>3</v>
      </c>
      <c r="I22" s="22">
        <f t="shared" si="1"/>
        <v>2623368.5932022901</v>
      </c>
      <c r="J22" s="101"/>
      <c r="K22" s="23">
        <f t="shared" si="0"/>
        <v>22384.829374845594</v>
      </c>
      <c r="L22" s="21">
        <v>19116</v>
      </c>
      <c r="M22" s="22">
        <f t="shared" si="2"/>
        <v>92.785175060812733</v>
      </c>
      <c r="N22" s="24">
        <f t="shared" si="3"/>
        <v>63921.133098576167</v>
      </c>
      <c r="O22" s="103"/>
      <c r="P22" s="103"/>
      <c r="Q22" s="25" t="s">
        <v>84</v>
      </c>
      <c r="S22" s="63"/>
      <c r="T22" s="64"/>
      <c r="U22" s="64"/>
      <c r="V22" s="64"/>
      <c r="W22" s="64"/>
      <c r="X22" s="64"/>
      <c r="Y22" s="64"/>
      <c r="Z22" s="65"/>
    </row>
    <row r="23" spans="2:26" ht="20.25" customHeight="1" x14ac:dyDescent="0.3">
      <c r="B23" s="19" t="s">
        <v>66</v>
      </c>
      <c r="C23" s="20">
        <v>2</v>
      </c>
      <c r="D23" s="21">
        <v>11048370</v>
      </c>
      <c r="E23" s="21">
        <v>1104.837</v>
      </c>
      <c r="F23" s="21">
        <v>11.04</v>
      </c>
      <c r="G23" s="21">
        <v>5310551.6928786496</v>
      </c>
      <c r="H23" s="21">
        <v>4</v>
      </c>
      <c r="I23" s="22">
        <f t="shared" si="1"/>
        <v>21242206.771514598</v>
      </c>
      <c r="J23" s="101"/>
      <c r="K23" s="23">
        <f t="shared" si="0"/>
        <v>181256.71526207737</v>
      </c>
      <c r="L23" s="21">
        <v>163885</v>
      </c>
      <c r="M23" s="22">
        <f t="shared" si="2"/>
        <v>148.3340981520351</v>
      </c>
      <c r="N23" s="24">
        <f t="shared" si="3"/>
        <v>517588.69488179369</v>
      </c>
      <c r="O23" s="103"/>
      <c r="P23" s="103"/>
      <c r="Q23" s="25" t="s">
        <v>85</v>
      </c>
      <c r="S23" s="63"/>
      <c r="T23" s="64"/>
      <c r="U23" s="64"/>
      <c r="V23" s="64"/>
      <c r="W23" s="64"/>
      <c r="X23" s="64"/>
      <c r="Y23" s="64"/>
      <c r="Z23" s="65"/>
    </row>
    <row r="24" spans="2:26" ht="20.25" customHeight="1" x14ac:dyDescent="0.3">
      <c r="B24" s="19" t="s">
        <v>67</v>
      </c>
      <c r="C24" s="20">
        <v>19</v>
      </c>
      <c r="D24" s="21">
        <v>61605600</v>
      </c>
      <c r="E24" s="21">
        <v>6160.5600586</v>
      </c>
      <c r="F24" s="21">
        <v>61.605602300000001</v>
      </c>
      <c r="G24" s="21">
        <v>8530218.6610778999</v>
      </c>
      <c r="H24" s="21">
        <v>2</v>
      </c>
      <c r="I24" s="22">
        <f t="shared" si="1"/>
        <v>17060437.3221558</v>
      </c>
      <c r="J24" s="101"/>
      <c r="K24" s="23">
        <f t="shared" si="0"/>
        <v>145574.27404836551</v>
      </c>
      <c r="L24" s="21">
        <v>646917</v>
      </c>
      <c r="M24" s="22">
        <f t="shared" si="2"/>
        <v>105.00944619424962</v>
      </c>
      <c r="N24" s="24">
        <f t="shared" si="3"/>
        <v>415695.48694575921</v>
      </c>
      <c r="O24" s="103"/>
      <c r="P24" s="103"/>
      <c r="Q24" s="25" t="s">
        <v>86</v>
      </c>
      <c r="S24" s="63"/>
      <c r="T24" s="64"/>
      <c r="U24" s="64"/>
      <c r="V24" s="64"/>
      <c r="W24" s="64"/>
      <c r="X24" s="64"/>
      <c r="Y24" s="64"/>
      <c r="Z24" s="65"/>
    </row>
    <row r="25" spans="2:26" ht="20.25" customHeight="1" x14ac:dyDescent="0.3">
      <c r="B25" s="19" t="s">
        <v>68</v>
      </c>
      <c r="C25" s="20">
        <v>10</v>
      </c>
      <c r="D25" s="21">
        <v>35880968</v>
      </c>
      <c r="E25" s="21">
        <v>3588.0966797000001</v>
      </c>
      <c r="F25" s="21">
        <v>35.880966200000003</v>
      </c>
      <c r="G25" s="21">
        <v>9898546.7584543657</v>
      </c>
      <c r="H25" s="21">
        <v>3</v>
      </c>
      <c r="I25" s="22">
        <f t="shared" si="1"/>
        <v>29695640.275363095</v>
      </c>
      <c r="J25" s="101"/>
      <c r="K25" s="23">
        <f t="shared" si="0"/>
        <v>253388.65551080328</v>
      </c>
      <c r="L25" s="21">
        <v>847238</v>
      </c>
      <c r="M25" s="22">
        <f t="shared" si="2"/>
        <v>236.12462974961906</v>
      </c>
      <c r="N25" s="24">
        <f t="shared" si="3"/>
        <v>723565.4872927547</v>
      </c>
      <c r="O25" s="103"/>
      <c r="P25" s="103"/>
      <c r="Q25" s="25" t="s">
        <v>87</v>
      </c>
      <c r="S25" s="63"/>
      <c r="T25" s="64"/>
      <c r="U25" s="64"/>
      <c r="V25" s="64"/>
      <c r="W25" s="64"/>
      <c r="X25" s="64"/>
      <c r="Y25" s="64"/>
      <c r="Z25" s="65"/>
    </row>
    <row r="26" spans="2:26" ht="20.25" customHeight="1" thickBot="1" x14ac:dyDescent="0.35">
      <c r="B26" s="19" t="s">
        <v>69</v>
      </c>
      <c r="C26" s="20">
        <v>9</v>
      </c>
      <c r="D26" s="21">
        <v>33281002</v>
      </c>
      <c r="E26" s="21">
        <v>3328.1003418</v>
      </c>
      <c r="F26" s="21">
        <v>33.281002000000001</v>
      </c>
      <c r="G26" s="21">
        <v>6641837.8503422001</v>
      </c>
      <c r="H26" s="21">
        <v>3</v>
      </c>
      <c r="I26" s="22">
        <f t="shared" si="1"/>
        <v>19925513.551026601</v>
      </c>
      <c r="J26" s="101"/>
      <c r="K26" s="23">
        <f t="shared" si="0"/>
        <v>170021.56014281083</v>
      </c>
      <c r="L26" s="21">
        <v>390784</v>
      </c>
      <c r="M26" s="22">
        <f t="shared" si="2"/>
        <v>117.41953663231344</v>
      </c>
      <c r="N26" s="24">
        <f t="shared" si="3"/>
        <v>485506.08063730883</v>
      </c>
      <c r="O26" s="103"/>
      <c r="P26" s="103"/>
      <c r="Q26" s="25" t="s">
        <v>88</v>
      </c>
      <c r="S26" s="66"/>
      <c r="T26" s="67"/>
      <c r="U26" s="67"/>
      <c r="V26" s="67"/>
      <c r="W26" s="67"/>
      <c r="X26" s="67"/>
      <c r="Y26" s="67"/>
      <c r="Z26" s="68"/>
    </row>
    <row r="27" spans="2:26" ht="20.25" customHeight="1" x14ac:dyDescent="0.3">
      <c r="B27" s="19" t="s">
        <v>70</v>
      </c>
      <c r="C27" s="20">
        <v>8</v>
      </c>
      <c r="D27" s="21">
        <v>38589732</v>
      </c>
      <c r="E27" s="21">
        <v>3858.9733887000002</v>
      </c>
      <c r="F27" s="21">
        <v>38.589733099999997</v>
      </c>
      <c r="G27" s="21">
        <v>11486989.622863902</v>
      </c>
      <c r="H27" s="21">
        <v>3</v>
      </c>
      <c r="I27" s="22">
        <f t="shared" si="1"/>
        <v>34460968.868591703</v>
      </c>
      <c r="J27" s="101"/>
      <c r="K27" s="23">
        <f t="shared" si="0"/>
        <v>294050.523519326</v>
      </c>
      <c r="L27" s="21">
        <v>1090600</v>
      </c>
      <c r="M27" s="22">
        <f t="shared" si="2"/>
        <v>282.614024546927</v>
      </c>
      <c r="N27" s="24">
        <f t="shared" si="3"/>
        <v>839677.72712649906</v>
      </c>
      <c r="O27" s="103"/>
      <c r="P27" s="103"/>
      <c r="Q27" s="25" t="s">
        <v>89</v>
      </c>
    </row>
    <row r="28" spans="2:26" ht="20.25" customHeight="1" x14ac:dyDescent="0.3">
      <c r="B28" s="19" t="s">
        <v>71</v>
      </c>
      <c r="C28" s="20">
        <v>14</v>
      </c>
      <c r="D28" s="21">
        <v>6531129</v>
      </c>
      <c r="E28" s="21">
        <v>653.11289999999997</v>
      </c>
      <c r="F28" s="21">
        <v>6.5140462000000001</v>
      </c>
      <c r="G28" s="21">
        <v>3450893.0982847251</v>
      </c>
      <c r="H28" s="21">
        <v>2</v>
      </c>
      <c r="I28" s="22">
        <f t="shared" si="1"/>
        <v>6901786.1965694502</v>
      </c>
      <c r="J28" s="101"/>
      <c r="K28" s="23">
        <f t="shared" si="0"/>
        <v>58891.955477473544</v>
      </c>
      <c r="L28" s="21">
        <v>77168</v>
      </c>
      <c r="M28" s="22">
        <f t="shared" si="2"/>
        <v>118.15415068359545</v>
      </c>
      <c r="N28" s="24">
        <f t="shared" si="3"/>
        <v>168169.27489030611</v>
      </c>
      <c r="O28" s="103"/>
      <c r="P28" s="103"/>
      <c r="Q28" s="25" t="s">
        <v>90</v>
      </c>
    </row>
    <row r="29" spans="2:26" ht="20.25" customHeight="1" x14ac:dyDescent="0.3">
      <c r="B29" s="19" t="s">
        <v>72</v>
      </c>
      <c r="C29" s="20">
        <v>16</v>
      </c>
      <c r="D29" s="21">
        <v>17311150</v>
      </c>
      <c r="E29" s="21">
        <v>1731.1149902</v>
      </c>
      <c r="F29" s="21">
        <v>17.3111496</v>
      </c>
      <c r="G29" s="21">
        <v>7745705.0748800496</v>
      </c>
      <c r="H29" s="21">
        <v>2</v>
      </c>
      <c r="I29" s="22">
        <f t="shared" si="1"/>
        <v>15491410.149760099</v>
      </c>
      <c r="J29" s="101"/>
      <c r="K29" s="23">
        <f t="shared" si="0"/>
        <v>132185.98937133467</v>
      </c>
      <c r="L29" s="21">
        <v>254879</v>
      </c>
      <c r="M29" s="22">
        <f t="shared" si="2"/>
        <v>147.23400897276801</v>
      </c>
      <c r="N29" s="24">
        <f t="shared" si="3"/>
        <v>377464.490744207</v>
      </c>
      <c r="O29" s="103"/>
      <c r="P29" s="103"/>
      <c r="Q29" s="25" t="s">
        <v>91</v>
      </c>
    </row>
    <row r="30" spans="2:26" ht="20.25" customHeight="1" x14ac:dyDescent="0.3">
      <c r="B30" s="19" t="s">
        <v>73</v>
      </c>
      <c r="C30" s="20">
        <v>18</v>
      </c>
      <c r="D30" s="21">
        <v>13834085</v>
      </c>
      <c r="E30" s="21">
        <v>1383.4084473</v>
      </c>
      <c r="F30" s="21">
        <v>13.834084499999999</v>
      </c>
      <c r="G30" s="21">
        <v>6133420.5998508502</v>
      </c>
      <c r="H30" s="21">
        <v>2</v>
      </c>
      <c r="I30" s="22">
        <f t="shared" si="1"/>
        <v>12266841.1997017</v>
      </c>
      <c r="J30" s="101"/>
      <c r="K30" s="23">
        <f t="shared" si="0"/>
        <v>104671.20325186985</v>
      </c>
      <c r="L30" s="21">
        <v>379513</v>
      </c>
      <c r="M30" s="22">
        <f t="shared" si="2"/>
        <v>274.33185097336656</v>
      </c>
      <c r="N30" s="24">
        <f t="shared" si="3"/>
        <v>298894.47905148671</v>
      </c>
      <c r="O30" s="103"/>
      <c r="P30" s="103"/>
      <c r="Q30" s="25" t="s">
        <v>92</v>
      </c>
    </row>
    <row r="31" spans="2:26" ht="20.25" customHeight="1" x14ac:dyDescent="0.3">
      <c r="B31" s="19" t="s">
        <v>74</v>
      </c>
      <c r="C31" s="20">
        <v>4</v>
      </c>
      <c r="D31" s="21">
        <v>16307740</v>
      </c>
      <c r="E31" s="21">
        <v>1630.7739999999999</v>
      </c>
      <c r="F31" s="21">
        <v>16.3</v>
      </c>
      <c r="G31" s="21">
        <v>6094924.1673852</v>
      </c>
      <c r="H31" s="21">
        <v>2</v>
      </c>
      <c r="I31" s="22">
        <f t="shared" si="1"/>
        <v>12189848.3347704</v>
      </c>
      <c r="J31" s="101"/>
      <c r="K31" s="23">
        <f t="shared" si="0"/>
        <v>104014.23413627033</v>
      </c>
      <c r="L31" s="21">
        <v>409045</v>
      </c>
      <c r="M31" s="22">
        <f t="shared" si="2"/>
        <v>250.82874757630427</v>
      </c>
      <c r="N31" s="24">
        <f t="shared" si="3"/>
        <v>297018.46697309759</v>
      </c>
      <c r="O31" s="103"/>
      <c r="P31" s="103"/>
      <c r="Q31" s="25" t="s">
        <v>93</v>
      </c>
    </row>
    <row r="32" spans="2:26" ht="20.25" customHeight="1" x14ac:dyDescent="0.3">
      <c r="B32" s="19" t="s">
        <v>75</v>
      </c>
      <c r="C32" s="20">
        <v>3</v>
      </c>
      <c r="D32" s="21">
        <v>6531129</v>
      </c>
      <c r="E32" s="21">
        <v>653.11289999999997</v>
      </c>
      <c r="F32" s="21">
        <v>6.5</v>
      </c>
      <c r="G32" s="21">
        <v>2798021.4659436033</v>
      </c>
      <c r="H32" s="21">
        <v>3</v>
      </c>
      <c r="I32" s="22">
        <f t="shared" si="1"/>
        <v>8394064.3978308104</v>
      </c>
      <c r="J32" s="101"/>
      <c r="K32" s="23">
        <f t="shared" si="0"/>
        <v>71625.352149826402</v>
      </c>
      <c r="L32" s="21">
        <v>109682</v>
      </c>
      <c r="M32" s="22">
        <f t="shared" si="2"/>
        <v>167.93727393839566</v>
      </c>
      <c r="N32" s="24">
        <f t="shared" si="3"/>
        <v>204530.20174217981</v>
      </c>
      <c r="O32" s="103"/>
      <c r="P32" s="103"/>
      <c r="Q32" s="25" t="s">
        <v>94</v>
      </c>
    </row>
    <row r="33" spans="2:17" ht="20.25" customHeight="1" x14ac:dyDescent="0.3">
      <c r="B33" s="19" t="s">
        <v>76</v>
      </c>
      <c r="C33" s="20">
        <v>11</v>
      </c>
      <c r="D33" s="21">
        <v>100560480</v>
      </c>
      <c r="E33" s="21">
        <v>10056.0478516</v>
      </c>
      <c r="F33" s="21">
        <v>100.56047820000001</v>
      </c>
      <c r="G33" s="21">
        <v>15500672.378049133</v>
      </c>
      <c r="H33" s="21">
        <v>3</v>
      </c>
      <c r="I33" s="22">
        <f t="shared" si="1"/>
        <v>46502017.134147398</v>
      </c>
      <c r="J33" s="101"/>
      <c r="K33" s="23">
        <f t="shared" si="0"/>
        <v>396795.06792577053</v>
      </c>
      <c r="L33" s="21">
        <v>1229000</v>
      </c>
      <c r="M33" s="22">
        <f t="shared" si="2"/>
        <v>122.21501111934903</v>
      </c>
      <c r="N33" s="24">
        <f t="shared" si="3"/>
        <v>1133070.5240149591</v>
      </c>
      <c r="O33" s="103"/>
      <c r="P33" s="103"/>
      <c r="Q33" s="25" t="s">
        <v>95</v>
      </c>
    </row>
    <row r="34" spans="2:17" ht="20.25" customHeight="1" x14ac:dyDescent="0.3">
      <c r="B34" s="19" t="s">
        <v>77</v>
      </c>
      <c r="C34" s="20">
        <v>13</v>
      </c>
      <c r="D34" s="21">
        <v>14193168</v>
      </c>
      <c r="E34" s="21">
        <v>1419.3167725000001</v>
      </c>
      <c r="F34" s="21">
        <v>14.1931686</v>
      </c>
      <c r="G34" s="21">
        <v>4115630.8289731666</v>
      </c>
      <c r="H34" s="21">
        <v>3</v>
      </c>
      <c r="I34" s="22">
        <f t="shared" si="1"/>
        <v>12346892.4869195</v>
      </c>
      <c r="J34" s="101"/>
      <c r="K34" s="23">
        <f t="shared" si="0"/>
        <v>105354.269447848</v>
      </c>
      <c r="L34" s="21">
        <v>154018</v>
      </c>
      <c r="M34" s="22">
        <f t="shared" si="2"/>
        <v>108.51559213854073</v>
      </c>
      <c r="N34" s="24">
        <f t="shared" si="3"/>
        <v>300845.01280348044</v>
      </c>
      <c r="O34" s="103"/>
      <c r="P34" s="103"/>
      <c r="Q34" s="25" t="s">
        <v>96</v>
      </c>
    </row>
    <row r="35" spans="2:17" ht="20.25" customHeight="1" x14ac:dyDescent="0.3">
      <c r="B35" s="19" t="s">
        <v>78</v>
      </c>
      <c r="C35" s="20">
        <v>6</v>
      </c>
      <c r="D35" s="21">
        <v>9910940</v>
      </c>
      <c r="E35" s="21">
        <v>991.09399410000003</v>
      </c>
      <c r="F35" s="21">
        <v>9.9109402000000006</v>
      </c>
      <c r="G35" s="21">
        <v>3270179.0730256098</v>
      </c>
      <c r="H35" s="21">
        <v>2</v>
      </c>
      <c r="I35" s="22">
        <f t="shared" si="1"/>
        <v>6540358.1460512197</v>
      </c>
      <c r="J35" s="101"/>
      <c r="K35" s="23">
        <f t="shared" si="0"/>
        <v>55807.941563798624</v>
      </c>
      <c r="L35" s="21">
        <v>184413</v>
      </c>
      <c r="M35" s="22">
        <f t="shared" si="2"/>
        <v>186.07014178051105</v>
      </c>
      <c r="N35" s="24">
        <f t="shared" si="3"/>
        <v>159362.70055584193</v>
      </c>
      <c r="O35" s="103"/>
      <c r="P35" s="103"/>
      <c r="Q35" s="25" t="s">
        <v>97</v>
      </c>
    </row>
    <row r="36" spans="2:17" ht="20.25" customHeight="1" x14ac:dyDescent="0.3">
      <c r="B36" s="19" t="s">
        <v>79</v>
      </c>
      <c r="C36" s="20">
        <v>1</v>
      </c>
      <c r="D36" s="21">
        <v>65201412</v>
      </c>
      <c r="E36" s="21">
        <v>6520.1416016000003</v>
      </c>
      <c r="F36" s="21">
        <v>65.201415999999995</v>
      </c>
      <c r="G36" s="21">
        <v>11345172.039598966</v>
      </c>
      <c r="H36" s="21">
        <v>3</v>
      </c>
      <c r="I36" s="22">
        <f t="shared" si="1"/>
        <v>34035516.1187969</v>
      </c>
      <c r="J36" s="101"/>
      <c r="K36" s="23">
        <f t="shared" si="0"/>
        <v>290420.19599467184</v>
      </c>
      <c r="L36" s="21">
        <v>574955</v>
      </c>
      <c r="M36" s="22">
        <f t="shared" si="2"/>
        <v>88.18136708241272</v>
      </c>
      <c r="N36" s="24">
        <f t="shared" si="3"/>
        <v>829311.12370017986</v>
      </c>
      <c r="O36" s="103"/>
      <c r="P36" s="103"/>
      <c r="Q36" s="25" t="s">
        <v>98</v>
      </c>
    </row>
    <row r="37" spans="2:17" ht="20.25" customHeight="1" x14ac:dyDescent="0.3">
      <c r="B37" s="19" t="s">
        <v>80</v>
      </c>
      <c r="C37" s="20">
        <v>5</v>
      </c>
      <c r="D37" s="21">
        <v>33717364</v>
      </c>
      <c r="E37" s="21">
        <v>3371.7365722999998</v>
      </c>
      <c r="F37" s="21">
        <v>33.717365299999997</v>
      </c>
      <c r="G37" s="21">
        <v>5024004.8822026504</v>
      </c>
      <c r="H37" s="21">
        <v>2</v>
      </c>
      <c r="I37" s="22">
        <f t="shared" si="1"/>
        <v>10048009.764405301</v>
      </c>
      <c r="J37" s="101"/>
      <c r="K37" s="23">
        <f t="shared" si="0"/>
        <v>85738.231644542349</v>
      </c>
      <c r="L37" s="21">
        <v>378630</v>
      </c>
      <c r="M37" s="22">
        <f t="shared" si="2"/>
        <v>112.29524960834082</v>
      </c>
      <c r="N37" s="24">
        <f t="shared" si="3"/>
        <v>244830.31899925525</v>
      </c>
      <c r="O37" s="103"/>
      <c r="P37" s="103"/>
      <c r="Q37" s="25" t="s">
        <v>99</v>
      </c>
    </row>
    <row r="38" spans="2:17" ht="20.25" customHeight="1" x14ac:dyDescent="0.3">
      <c r="B38" s="19" t="s">
        <v>50</v>
      </c>
      <c r="C38" s="20"/>
      <c r="D38" s="21"/>
      <c r="E38" s="21"/>
      <c r="F38" s="21"/>
      <c r="G38" s="21"/>
      <c r="H38" s="21"/>
      <c r="I38" s="22">
        <f t="shared" si="1"/>
        <v>0</v>
      </c>
      <c r="J38" s="101"/>
      <c r="K38" s="23">
        <f t="shared" si="0"/>
        <v>0</v>
      </c>
      <c r="L38" s="21"/>
      <c r="M38" s="22" t="e">
        <f t="shared" si="2"/>
        <v>#DIV/0!</v>
      </c>
      <c r="N38" s="24">
        <f t="shared" si="3"/>
        <v>0</v>
      </c>
      <c r="O38" s="103"/>
      <c r="P38" s="103"/>
      <c r="Q38" s="25" t="s">
        <v>49</v>
      </c>
    </row>
    <row r="39" spans="2:17" ht="20.25" customHeight="1" x14ac:dyDescent="0.3">
      <c r="B39" s="19" t="s">
        <v>51</v>
      </c>
      <c r="C39" s="20"/>
      <c r="D39" s="21"/>
      <c r="E39" s="21"/>
      <c r="F39" s="21"/>
      <c r="G39" s="21"/>
      <c r="H39" s="21"/>
      <c r="I39" s="22">
        <f t="shared" si="1"/>
        <v>0</v>
      </c>
      <c r="J39" s="101"/>
      <c r="K39" s="23">
        <f t="shared" si="0"/>
        <v>0</v>
      </c>
      <c r="L39" s="21"/>
      <c r="M39" s="22" t="e">
        <f t="shared" si="2"/>
        <v>#DIV/0!</v>
      </c>
      <c r="N39" s="24">
        <f t="shared" si="3"/>
        <v>0</v>
      </c>
      <c r="O39" s="103"/>
      <c r="P39" s="103"/>
      <c r="Q39" s="25" t="s">
        <v>49</v>
      </c>
    </row>
    <row r="40" spans="2:17" ht="20.25" customHeight="1" x14ac:dyDescent="0.3">
      <c r="B40" s="19" t="s">
        <v>52</v>
      </c>
      <c r="C40" s="20"/>
      <c r="D40" s="21"/>
      <c r="E40" s="21"/>
      <c r="F40" s="21"/>
      <c r="G40" s="21"/>
      <c r="H40" s="21"/>
      <c r="I40" s="22">
        <f t="shared" si="1"/>
        <v>0</v>
      </c>
      <c r="J40" s="101"/>
      <c r="K40" s="23">
        <f t="shared" si="0"/>
        <v>0</v>
      </c>
      <c r="L40" s="21"/>
      <c r="M40" s="22" t="e">
        <f t="shared" si="2"/>
        <v>#DIV/0!</v>
      </c>
      <c r="N40" s="24">
        <f t="shared" si="3"/>
        <v>0</v>
      </c>
      <c r="O40" s="103"/>
      <c r="P40" s="103"/>
      <c r="Q40" s="25" t="s">
        <v>49</v>
      </c>
    </row>
    <row r="41" spans="2:17" ht="20.25" customHeight="1" x14ac:dyDescent="0.3">
      <c r="B41" s="19" t="s">
        <v>53</v>
      </c>
      <c r="C41" s="20"/>
      <c r="D41" s="21"/>
      <c r="E41" s="21"/>
      <c r="F41" s="21"/>
      <c r="G41" s="21"/>
      <c r="H41" s="21"/>
      <c r="I41" s="22">
        <f t="shared" si="1"/>
        <v>0</v>
      </c>
      <c r="J41" s="101"/>
      <c r="K41" s="23">
        <f t="shared" si="0"/>
        <v>0</v>
      </c>
      <c r="L41" s="21"/>
      <c r="M41" s="22" t="e">
        <f t="shared" si="2"/>
        <v>#DIV/0!</v>
      </c>
      <c r="N41" s="24">
        <f t="shared" si="3"/>
        <v>0</v>
      </c>
      <c r="O41" s="103"/>
      <c r="P41" s="103"/>
      <c r="Q41" s="25" t="s">
        <v>49</v>
      </c>
    </row>
    <row r="42" spans="2:17" ht="20.25" customHeight="1" x14ac:dyDescent="0.3">
      <c r="B42" s="19" t="s">
        <v>54</v>
      </c>
      <c r="C42" s="20"/>
      <c r="D42" s="21"/>
      <c r="E42" s="21"/>
      <c r="F42" s="21"/>
      <c r="G42" s="21"/>
      <c r="H42" s="21"/>
      <c r="I42" s="22">
        <f t="shared" si="1"/>
        <v>0</v>
      </c>
      <c r="J42" s="101"/>
      <c r="K42" s="23">
        <f t="shared" si="0"/>
        <v>0</v>
      </c>
      <c r="L42" s="21"/>
      <c r="M42" s="22" t="e">
        <f t="shared" si="2"/>
        <v>#DIV/0!</v>
      </c>
      <c r="N42" s="24">
        <f t="shared" si="3"/>
        <v>0</v>
      </c>
      <c r="O42" s="103"/>
      <c r="P42" s="103"/>
      <c r="Q42" s="25" t="s">
        <v>49</v>
      </c>
    </row>
    <row r="43" spans="2:17" ht="20.25" customHeight="1" thickBot="1" x14ac:dyDescent="0.35">
      <c r="B43" s="26" t="s">
        <v>55</v>
      </c>
      <c r="C43" s="27"/>
      <c r="D43" s="28"/>
      <c r="E43" s="28"/>
      <c r="F43" s="28"/>
      <c r="G43" s="28"/>
      <c r="H43" s="28"/>
      <c r="I43" s="29">
        <f t="shared" si="1"/>
        <v>0</v>
      </c>
      <c r="J43" s="102"/>
      <c r="K43" s="30">
        <f t="shared" si="0"/>
        <v>0</v>
      </c>
      <c r="L43" s="28"/>
      <c r="M43" s="29" t="e">
        <f>+L43/E43</f>
        <v>#DIV/0!</v>
      </c>
      <c r="N43" s="31">
        <f>+$I$15*K43</f>
        <v>0</v>
      </c>
      <c r="O43" s="103"/>
      <c r="P43" s="103"/>
      <c r="Q43" s="25" t="s">
        <v>49</v>
      </c>
    </row>
    <row r="44" spans="2:17" ht="18" customHeight="1" x14ac:dyDescent="0.3">
      <c r="B44" s="109" t="s">
        <v>56</v>
      </c>
      <c r="C44" s="110"/>
      <c r="D44" s="32">
        <f t="shared" ref="D44:E44" si="4">SUM(D19:D43)</f>
        <v>507280699.375</v>
      </c>
      <c r="E44" s="32">
        <f t="shared" si="4"/>
        <v>50728.0705648</v>
      </c>
      <c r="F44" s="32">
        <f>SUM(F19:F43)</f>
        <v>507.21638349999995</v>
      </c>
      <c r="G44" s="111" t="s">
        <v>57</v>
      </c>
      <c r="H44" s="111"/>
      <c r="I44" s="32">
        <f>SUM(I19:I43)</f>
        <v>323234874.52212173</v>
      </c>
      <c r="J44" s="111" t="s">
        <v>58</v>
      </c>
      <c r="K44" s="111"/>
      <c r="L44" s="111"/>
      <c r="M44" s="111"/>
      <c r="N44" s="33">
        <f>SUM(N19:N43)</f>
        <v>7875957.457891576</v>
      </c>
      <c r="O44" s="104"/>
      <c r="P44" s="103"/>
      <c r="Q44" s="25" t="s">
        <v>49</v>
      </c>
    </row>
    <row r="45" spans="2:17" ht="18" customHeight="1" thickBot="1" x14ac:dyDescent="0.35">
      <c r="B45" s="112" t="s">
        <v>59</v>
      </c>
      <c r="C45" s="113"/>
      <c r="D45" s="113"/>
      <c r="E45" s="113"/>
      <c r="F45" s="113"/>
      <c r="G45" s="113"/>
      <c r="H45" s="113"/>
      <c r="I45" s="113"/>
      <c r="J45" s="113"/>
      <c r="K45" s="113"/>
      <c r="L45" s="113"/>
      <c r="M45" s="113"/>
      <c r="N45" s="34">
        <f>+N44/F44</f>
        <v>15527.805713893264</v>
      </c>
      <c r="O45" s="105"/>
      <c r="P45" s="106"/>
      <c r="Q45" s="35" t="s">
        <v>49</v>
      </c>
    </row>
    <row r="46" spans="2:17" ht="17.25" thickBot="1" x14ac:dyDescent="0.35">
      <c r="B46" s="114" t="s">
        <v>60</v>
      </c>
      <c r="C46" s="115"/>
      <c r="D46" s="115"/>
      <c r="E46" s="115"/>
      <c r="F46" s="115"/>
      <c r="G46" s="115"/>
      <c r="H46" s="115"/>
      <c r="I46" s="115"/>
      <c r="J46" s="115"/>
      <c r="K46" s="115"/>
      <c r="L46" s="115"/>
      <c r="M46" s="115"/>
      <c r="N46" s="115"/>
      <c r="O46" s="115"/>
      <c r="P46" s="115"/>
      <c r="Q46" s="116"/>
    </row>
    <row r="48" spans="2:17" x14ac:dyDescent="0.3">
      <c r="B48" s="36"/>
    </row>
  </sheetData>
  <sheetProtection algorithmName="SHA-512" hashValue="dkzcrvlPVOs2QyJzDyRyBpVKTDzuqT3l6TFSqm6lvZVcxgm4kztsvap8CXF52M5tyenfWTnPIa92TD23Tc9MsA==" saltValue="BNaUGWFgSNe4O7Tkc1Id1g==" spinCount="100000" sheet="1" objects="1" scenarios="1"/>
  <mergeCells count="51">
    <mergeCell ref="B44:C44"/>
    <mergeCell ref="G44:H44"/>
    <mergeCell ref="J44:M44"/>
    <mergeCell ref="B45:M45"/>
    <mergeCell ref="B46:Q46"/>
    <mergeCell ref="Q17:Q18"/>
    <mergeCell ref="S17:Z26"/>
    <mergeCell ref="J19:J43"/>
    <mergeCell ref="O19:O45"/>
    <mergeCell ref="P19:P45"/>
    <mergeCell ref="J17:J18"/>
    <mergeCell ref="K17:K18"/>
    <mergeCell ref="L17:L18"/>
    <mergeCell ref="M17:M18"/>
    <mergeCell ref="N17:N18"/>
    <mergeCell ref="O17:O18"/>
    <mergeCell ref="B15:H15"/>
    <mergeCell ref="J15:P15"/>
    <mergeCell ref="B16:H16"/>
    <mergeCell ref="J16:P16"/>
    <mergeCell ref="B17:B18"/>
    <mergeCell ref="C17:C18"/>
    <mergeCell ref="D17:F17"/>
    <mergeCell ref="G17:G18"/>
    <mergeCell ref="H17:H18"/>
    <mergeCell ref="I17:I18"/>
    <mergeCell ref="P17:P18"/>
    <mergeCell ref="B12:H12"/>
    <mergeCell ref="J12:P12"/>
    <mergeCell ref="B13:H13"/>
    <mergeCell ref="J13:P13"/>
    <mergeCell ref="B14:H14"/>
    <mergeCell ref="J14:P14"/>
    <mergeCell ref="B9:H9"/>
    <mergeCell ref="I9:Q9"/>
    <mergeCell ref="B10:H10"/>
    <mergeCell ref="I10:Q10"/>
    <mergeCell ref="B11:I11"/>
    <mergeCell ref="J11:Q11"/>
    <mergeCell ref="B6:H6"/>
    <mergeCell ref="I6:Q6"/>
    <mergeCell ref="B7:H7"/>
    <mergeCell ref="I7:Q7"/>
    <mergeCell ref="B8:H8"/>
    <mergeCell ref="I8:Q8"/>
    <mergeCell ref="B1:B3"/>
    <mergeCell ref="C1:Q1"/>
    <mergeCell ref="C2:Q3"/>
    <mergeCell ref="B4:Q4"/>
    <mergeCell ref="B5:H5"/>
    <mergeCell ref="I5:Q5"/>
  </mergeCells>
  <hyperlinks>
    <hyperlink ref="T14" r:id="rId1" xr:uid="{887DE0AF-2DB8-4E18-ABA0-D949B8A58695}"/>
    <hyperlink ref="T13" r:id="rId2" xr:uid="{5E064B58-433F-4401-9AC7-660A6BAE1A97}"/>
    <hyperlink ref="T12" r:id="rId3" location="gsc.tab=0" xr:uid="{8C84B931-FBF5-468B-AC9D-F24DA94203A8}"/>
    <hyperlink ref="T11" r:id="rId4" xr:uid="{15BA382B-0278-4006-920D-8E1DD660261E}"/>
  </hyperlinks>
  <pageMargins left="0.7" right="0.7" top="0.75" bottom="0.75" header="0.3" footer="0.3"/>
  <pageSetup orientation="portrait" verticalDpi="0"/>
  <drawing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13. POB URBANA EXP R LDN ORD 22</vt:lpstr>
      <vt:lpstr>13. POB URBANA EXP R LDN DOM 22</vt:lpstr>
      <vt:lpstr>13. POB URBANA EXP R LDN ORD 23</vt:lpstr>
      <vt:lpstr>13. POB URBANA EXP R LDN DOM 23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Jeymi Motta Huertas</dc:creator>
  <cp:keywords/>
  <dc:description/>
  <cp:lastModifiedBy>Andres</cp:lastModifiedBy>
  <cp:revision/>
  <dcterms:created xsi:type="dcterms:W3CDTF">2024-07-13T00:26:36Z</dcterms:created>
  <dcterms:modified xsi:type="dcterms:W3CDTF">2025-06-05T21:47:43Z</dcterms:modified>
  <cp:category/>
  <cp:contentStatus/>
</cp:coreProperties>
</file>